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2995" windowHeight="8955"/>
  </bookViews>
  <sheets>
    <sheet name="Test Data" sheetId="1" r:id="rId1"/>
    <sheet name="Control Panel" sheetId="2" r:id="rId2"/>
    <sheet name="Sheet3" sheetId="3" state="hidden" r:id="rId3"/>
  </sheets>
  <definedNames>
    <definedName name="beeptestconversion">'Control Panel'!$A$3:$C$150</definedName>
    <definedName name="beeptestconversion2">'Control Panel'!$B$3:$D$150</definedName>
    <definedName name="yoyoconversiontable">'Control Panel'!$F$3:$G$92</definedName>
    <definedName name="yoyoconversiontable2">'Control Panel'!$G$3:$H$92</definedName>
  </definedNames>
  <calcPr calcId="145621"/>
</workbook>
</file>

<file path=xl/calcChain.xml><?xml version="1.0" encoding="utf-8"?>
<calcChain xmlns="http://schemas.openxmlformats.org/spreadsheetml/2006/main">
  <c r="F48" i="1" l="1"/>
  <c r="F49" i="1"/>
  <c r="F50" i="1"/>
  <c r="F51" i="1"/>
  <c r="F52" i="1"/>
  <c r="F53" i="1"/>
  <c r="F54" i="1"/>
  <c r="F55" i="1"/>
  <c r="F56" i="1"/>
  <c r="F57" i="1"/>
  <c r="F58" i="1"/>
  <c r="F47" i="1"/>
  <c r="F59" i="1"/>
  <c r="D38" i="1"/>
  <c r="B38" i="1"/>
  <c r="C38" i="1"/>
  <c r="D27" i="1"/>
  <c r="D28" i="1"/>
  <c r="D29" i="1"/>
  <c r="D30" i="1"/>
  <c r="D31" i="1"/>
  <c r="D32" i="1"/>
  <c r="D33" i="1"/>
  <c r="D34" i="1"/>
  <c r="D35" i="1"/>
  <c r="D36" i="1"/>
  <c r="D37" i="1"/>
  <c r="D26" i="1"/>
  <c r="C26" i="1"/>
  <c r="C27" i="1"/>
  <c r="C28" i="1"/>
  <c r="C29" i="1"/>
  <c r="C30" i="1"/>
  <c r="C31" i="1"/>
  <c r="C32" i="1"/>
  <c r="C33" i="1"/>
  <c r="C34" i="1"/>
  <c r="C35" i="1"/>
  <c r="C36" i="1"/>
  <c r="C37" i="1"/>
  <c r="D17" i="1"/>
  <c r="C17" i="1"/>
  <c r="B17" i="1"/>
  <c r="D6" i="1"/>
  <c r="D7" i="1"/>
  <c r="D8" i="1"/>
  <c r="D9" i="1"/>
  <c r="D10" i="1"/>
  <c r="D11" i="1"/>
  <c r="D12" i="1"/>
  <c r="D13" i="1"/>
  <c r="D14" i="1"/>
  <c r="D15" i="1"/>
  <c r="D16" i="1"/>
  <c r="D5" i="1"/>
  <c r="C6" i="1"/>
  <c r="C7" i="1"/>
  <c r="C8" i="1"/>
  <c r="C9" i="1"/>
  <c r="C10" i="1"/>
  <c r="C11" i="1"/>
  <c r="C12" i="1"/>
  <c r="C13" i="1"/>
  <c r="C14" i="1"/>
  <c r="C15" i="1"/>
  <c r="C16" i="1"/>
  <c r="C5" i="1"/>
</calcChain>
</file>

<file path=xl/sharedStrings.xml><?xml version="1.0" encoding="utf-8"?>
<sst xmlns="http://schemas.openxmlformats.org/spreadsheetml/2006/main" count="108" uniqueCount="64">
  <si>
    <t>Beep Test Conversion Table</t>
  </si>
  <si>
    <t>YoYo Test Conversion Table</t>
  </si>
  <si>
    <t>Level (score that will be entered)</t>
  </si>
  <si>
    <t>Result to Be Analysed (Lengths)</t>
  </si>
  <si>
    <t>Result to Be Analysed (Distance)</t>
  </si>
  <si>
    <t>John</t>
  </si>
  <si>
    <t>Jason</t>
  </si>
  <si>
    <t>Craig</t>
  </si>
  <si>
    <t>Mike</t>
  </si>
  <si>
    <t>Paul</t>
  </si>
  <si>
    <t>Dan</t>
  </si>
  <si>
    <t>Andy</t>
  </si>
  <si>
    <t>Chris</t>
  </si>
  <si>
    <t>Jake</t>
  </si>
  <si>
    <t>Lance</t>
  </si>
  <si>
    <t>Dave</t>
  </si>
  <si>
    <t>Diego</t>
  </si>
  <si>
    <t>Athlete</t>
  </si>
  <si>
    <t>Yo-Yo Score</t>
  </si>
  <si>
    <t>Yo-Yo Distance</t>
  </si>
  <si>
    <t>Yo-Yo Test Results</t>
  </si>
  <si>
    <t>Actual Formula</t>
  </si>
  <si>
    <t>Plain English Formula</t>
  </si>
  <si>
    <t>Average Score</t>
  </si>
  <si>
    <t>Beep Test Conversion</t>
  </si>
  <si>
    <t>Beep Score</t>
  </si>
  <si>
    <t>Lengths</t>
  </si>
  <si>
    <t>VO2Max</t>
  </si>
  <si>
    <t>Converted VO2Max</t>
  </si>
  <si>
    <t>5m</t>
  </si>
  <si>
    <t>10m</t>
  </si>
  <si>
    <t>20m</t>
  </si>
  <si>
    <t>40m</t>
  </si>
  <si>
    <t>Top Speed</t>
  </si>
  <si>
    <t>Rank</t>
  </si>
  <si>
    <t>Level</t>
  </si>
  <si>
    <t>Average Top Spd</t>
  </si>
  <si>
    <t>Speed Test Data</t>
  </si>
  <si>
    <t xml:space="preserve"> =Rank(score, list of results, rank order)</t>
  </si>
  <si>
    <t xml:space="preserve"> =RANK(C5,C5:C16,0)</t>
  </si>
  <si>
    <t>Team Average</t>
  </si>
  <si>
    <t>Beep Lengths</t>
  </si>
  <si>
    <t>VO2 Max Estimate</t>
  </si>
  <si>
    <t xml:space="preserve"> =VLOOKUP(b26, beepconversiontable, 3, false)</t>
  </si>
  <si>
    <t>Speed Formula = Distance over Time</t>
  </si>
  <si>
    <t>(20/(Time2-Time1))*3.6</t>
  </si>
  <si>
    <t xml:space="preserve"> =(20/(E47-D47))*3.6</t>
  </si>
  <si>
    <t xml:space="preserve"> =(20 metres/(time@40m - Time@20m))*3.6</t>
  </si>
  <si>
    <t>Taking Away the Problems of Errors</t>
  </si>
  <si>
    <t>Use the IFERROR function</t>
  </si>
  <si>
    <t xml:space="preserve"> =IFERROR((20/(E47-D47))*3.6,"")</t>
  </si>
  <si>
    <t>VLOOKUP</t>
  </si>
  <si>
    <t>RANK</t>
  </si>
  <si>
    <t>IFERROR</t>
  </si>
  <si>
    <t xml:space="preserve"> =VLOOKUP(B5, yoyoconversiontable, 2, false)</t>
  </si>
  <si>
    <t xml:space="preserve"> =VLOOKUP(B26, beepconversiontable, 2, false)</t>
  </si>
  <si>
    <t xml:space="preserve"> =VLOOKUP(score, yoyo conversion table, column 2, exact match)</t>
  </si>
  <si>
    <t xml:space="preserve"> =VLOOKUP(team average score, yoyo conversion table #2, column 2, approximate match)</t>
  </si>
  <si>
    <t xml:space="preserve"> =VLOOKUP(C17, yoyoconversiontable2, 2, True)</t>
  </si>
  <si>
    <t xml:space="preserve"> =VLOOKUP(score, beep conversion table, column 2, exact match)</t>
  </si>
  <si>
    <t xml:space="preserve"> =VLOOKUP(score, beep conversion table, column 3, exact match)</t>
  </si>
  <si>
    <t xml:space="preserve"> =VLOOKUP(team average score, beep conversion table #2, column 2, approximate match)</t>
  </si>
  <si>
    <t xml:space="preserve"> =VLOOKUP(C38, yoyoconversiontable2, 2, True)</t>
  </si>
  <si>
    <t>USING VLOOKUP TO HELP WITH YOYO TEST, BEEP TEST AND SPEED TEST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</si>
</sst>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Garamond"/>
      <family val="1"/>
    </font>
    <font>
      <sz val="10"/>
      <name val="Garamond"/>
      <family val="1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2" borderId="0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/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Fill="1" applyBorder="1"/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center"/>
    </xf>
    <xf numFmtId="0" fontId="2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9" fillId="2" borderId="0" xfId="0" applyFont="1" applyFill="1"/>
    <xf numFmtId="0" fontId="9" fillId="2" borderId="0" xfId="0" applyFont="1" applyFill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zoomScale="90" zoomScaleNormal="90" workbookViewId="0">
      <selection activeCell="F59" sqref="F59"/>
    </sheetView>
  </sheetViews>
  <sheetFormatPr defaultColWidth="0" defaultRowHeight="15" x14ac:dyDescent="0.25"/>
  <cols>
    <col min="1" max="1" width="17" customWidth="1"/>
    <col min="2" max="3" width="16.140625" style="14" customWidth="1"/>
    <col min="4" max="4" width="16.140625" customWidth="1"/>
    <col min="5" max="5" width="15" customWidth="1"/>
    <col min="6" max="6" width="15.42578125" customWidth="1"/>
    <col min="7" max="9" width="9.140625" customWidth="1"/>
    <col min="10" max="10" width="16" customWidth="1"/>
    <col min="11" max="14" width="9.140625" customWidth="1"/>
    <col min="15" max="16384" width="9.140625" hidden="1"/>
  </cols>
  <sheetData>
    <row r="1" spans="1:10" s="53" customFormat="1" ht="18.75" x14ac:dyDescent="0.3">
      <c r="A1" s="53" t="s">
        <v>63</v>
      </c>
      <c r="B1" s="54"/>
      <c r="C1" s="54"/>
    </row>
    <row r="3" spans="1:10" x14ac:dyDescent="0.25">
      <c r="A3" s="38" t="s">
        <v>20</v>
      </c>
      <c r="B3" s="38"/>
      <c r="C3" s="38"/>
      <c r="D3" s="38"/>
      <c r="F3" s="42" t="s">
        <v>19</v>
      </c>
    </row>
    <row r="4" spans="1:10" x14ac:dyDescent="0.25">
      <c r="A4" s="15" t="s">
        <v>17</v>
      </c>
      <c r="B4" s="16" t="s">
        <v>18</v>
      </c>
      <c r="C4" s="16" t="s">
        <v>19</v>
      </c>
      <c r="D4" s="16" t="s">
        <v>34</v>
      </c>
      <c r="F4" s="13" t="s">
        <v>22</v>
      </c>
    </row>
    <row r="5" spans="1:10" x14ac:dyDescent="0.25">
      <c r="A5" s="5" t="s">
        <v>5</v>
      </c>
      <c r="B5" s="17">
        <v>16.2</v>
      </c>
      <c r="C5" s="17">
        <f>VLOOKUP(B5,yoyoconversiontable,2,FALSE)</f>
        <v>1160</v>
      </c>
      <c r="D5" s="17">
        <f>RANK(C5,$C$5:$C$16,0)</f>
        <v>11</v>
      </c>
      <c r="F5" t="s">
        <v>56</v>
      </c>
    </row>
    <row r="6" spans="1:10" x14ac:dyDescent="0.25">
      <c r="A6" s="5" t="s">
        <v>6</v>
      </c>
      <c r="B6" s="17">
        <v>15.6</v>
      </c>
      <c r="C6" s="17">
        <f>VLOOKUP(B6,yoyoconversiontable,2,FALSE)</f>
        <v>1000</v>
      </c>
      <c r="D6" s="17">
        <f t="shared" ref="D6:D17" si="0">RANK(C6,$C$5:$C$16,0)</f>
        <v>12</v>
      </c>
      <c r="F6" s="13" t="s">
        <v>21</v>
      </c>
    </row>
    <row r="7" spans="1:10" x14ac:dyDescent="0.25">
      <c r="A7" s="5" t="s">
        <v>7</v>
      </c>
      <c r="B7" s="17">
        <v>17.7</v>
      </c>
      <c r="C7" s="17">
        <f>VLOOKUP(B7,yoyoconversiontable,2,FALSE)</f>
        <v>1680</v>
      </c>
      <c r="D7" s="17">
        <f t="shared" si="0"/>
        <v>9</v>
      </c>
      <c r="F7" t="s">
        <v>54</v>
      </c>
    </row>
    <row r="8" spans="1:10" ht="15.75" thickBot="1" x14ac:dyDescent="0.3">
      <c r="A8" s="5" t="s">
        <v>8</v>
      </c>
      <c r="B8" s="17">
        <v>18.2</v>
      </c>
      <c r="C8" s="17">
        <f>VLOOKUP(B8,yoyoconversiontable,2,FALSE)</f>
        <v>1800</v>
      </c>
      <c r="D8" s="17">
        <f t="shared" si="0"/>
        <v>7</v>
      </c>
    </row>
    <row r="9" spans="1:10" x14ac:dyDescent="0.25">
      <c r="A9" s="5" t="s">
        <v>9</v>
      </c>
      <c r="B9" s="17">
        <v>19.8</v>
      </c>
      <c r="C9" s="17">
        <f>VLOOKUP(B9,yoyoconversiontable,2,FALSE)</f>
        <v>2360</v>
      </c>
      <c r="D9" s="17">
        <f t="shared" si="0"/>
        <v>5</v>
      </c>
      <c r="F9" s="42" t="s">
        <v>34</v>
      </c>
      <c r="J9" s="50" t="s">
        <v>51</v>
      </c>
    </row>
    <row r="10" spans="1:10" x14ac:dyDescent="0.25">
      <c r="A10" s="5" t="s">
        <v>10</v>
      </c>
      <c r="B10" s="17">
        <v>20.100000000000001</v>
      </c>
      <c r="C10" s="17">
        <f>VLOOKUP(B10,yoyoconversiontable,2,FALSE)</f>
        <v>2400</v>
      </c>
      <c r="D10" s="17">
        <f t="shared" si="0"/>
        <v>4</v>
      </c>
      <c r="F10" s="13" t="s">
        <v>22</v>
      </c>
      <c r="J10" s="51" t="s">
        <v>52</v>
      </c>
    </row>
    <row r="11" spans="1:10" x14ac:dyDescent="0.25">
      <c r="A11" s="5" t="s">
        <v>11</v>
      </c>
      <c r="B11" s="17">
        <v>17.7</v>
      </c>
      <c r="C11" s="17">
        <f>VLOOKUP(B11,yoyoconversiontable,2,FALSE)</f>
        <v>1680</v>
      </c>
      <c r="D11" s="17">
        <f t="shared" si="0"/>
        <v>9</v>
      </c>
      <c r="F11" t="s">
        <v>38</v>
      </c>
      <c r="J11" s="51" t="s">
        <v>53</v>
      </c>
    </row>
    <row r="12" spans="1:10" ht="15.75" thickBot="1" x14ac:dyDescent="0.3">
      <c r="A12" s="5" t="s">
        <v>12</v>
      </c>
      <c r="B12" s="17">
        <v>18.100000000000001</v>
      </c>
      <c r="C12" s="17">
        <f>VLOOKUP(B12,yoyoconversiontable,2,FALSE)</f>
        <v>1760</v>
      </c>
      <c r="D12" s="17">
        <f t="shared" si="0"/>
        <v>8</v>
      </c>
      <c r="F12" s="13" t="s">
        <v>21</v>
      </c>
      <c r="J12" s="52"/>
    </row>
    <row r="13" spans="1:10" x14ac:dyDescent="0.25">
      <c r="A13" s="5" t="s">
        <v>13</v>
      </c>
      <c r="B13" s="17">
        <v>20.5</v>
      </c>
      <c r="C13" s="17">
        <f>VLOOKUP(B13,yoyoconversiontable,2,FALSE)</f>
        <v>2560</v>
      </c>
      <c r="D13" s="17">
        <f t="shared" si="0"/>
        <v>1</v>
      </c>
      <c r="F13" t="s">
        <v>39</v>
      </c>
    </row>
    <row r="14" spans="1:10" x14ac:dyDescent="0.25">
      <c r="A14" s="5" t="s">
        <v>14</v>
      </c>
      <c r="B14" s="17">
        <v>20.5</v>
      </c>
      <c r="C14" s="17">
        <f>VLOOKUP(B14,yoyoconversiontable,2,FALSE)</f>
        <v>2560</v>
      </c>
      <c r="D14" s="17">
        <f t="shared" si="0"/>
        <v>1</v>
      </c>
    </row>
    <row r="15" spans="1:10" x14ac:dyDescent="0.25">
      <c r="A15" s="5" t="s">
        <v>15</v>
      </c>
      <c r="B15" s="17">
        <v>19.100000000000001</v>
      </c>
      <c r="C15" s="17">
        <f>VLOOKUP(B15,yoyoconversiontable,2,FALSE)</f>
        <v>2080</v>
      </c>
      <c r="D15" s="17">
        <f t="shared" si="0"/>
        <v>6</v>
      </c>
      <c r="F15" s="42" t="s">
        <v>40</v>
      </c>
    </row>
    <row r="16" spans="1:10" x14ac:dyDescent="0.25">
      <c r="A16" s="5" t="s">
        <v>16</v>
      </c>
      <c r="B16" s="17">
        <v>20.3</v>
      </c>
      <c r="C16" s="17">
        <f>VLOOKUP(B16,yoyoconversiontable,2,FALSE)</f>
        <v>2480</v>
      </c>
      <c r="D16" s="17">
        <f t="shared" si="0"/>
        <v>3</v>
      </c>
      <c r="F16" s="13" t="s">
        <v>22</v>
      </c>
    </row>
    <row r="17" spans="1:14" x14ac:dyDescent="0.25">
      <c r="A17" s="18" t="s">
        <v>23</v>
      </c>
      <c r="B17" s="17">
        <f>AVERAGE(B5:B16)</f>
        <v>18.650000000000002</v>
      </c>
      <c r="C17" s="17">
        <f>AVERAGE(C5:C16)</f>
        <v>1960</v>
      </c>
      <c r="D17" s="17">
        <f>VLOOKUP(C17,yoyoconversiontable2,2,TRUE)</f>
        <v>18.600000000000001</v>
      </c>
      <c r="F17" t="s">
        <v>57</v>
      </c>
    </row>
    <row r="18" spans="1:14" x14ac:dyDescent="0.25">
      <c r="F18" s="13" t="s">
        <v>21</v>
      </c>
    </row>
    <row r="19" spans="1:14" x14ac:dyDescent="0.25">
      <c r="F19" t="s">
        <v>58</v>
      </c>
    </row>
    <row r="21" spans="1:14" x14ac:dyDescent="0.25">
      <c r="A21" s="45"/>
      <c r="B21" s="46"/>
      <c r="C21" s="46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  <row r="24" spans="1:14" x14ac:dyDescent="0.25">
      <c r="A24" s="37" t="s">
        <v>24</v>
      </c>
      <c r="B24" s="37"/>
      <c r="C24" s="37"/>
      <c r="D24" s="37"/>
      <c r="F24" s="42" t="s">
        <v>41</v>
      </c>
    </row>
    <row r="25" spans="1:14" x14ac:dyDescent="0.25">
      <c r="A25" s="15" t="s">
        <v>17</v>
      </c>
      <c r="B25" s="16" t="s">
        <v>25</v>
      </c>
      <c r="C25" s="16" t="s">
        <v>26</v>
      </c>
      <c r="D25" s="16" t="s">
        <v>27</v>
      </c>
      <c r="F25" s="13" t="s">
        <v>22</v>
      </c>
    </row>
    <row r="26" spans="1:14" x14ac:dyDescent="0.25">
      <c r="A26" s="5" t="s">
        <v>5</v>
      </c>
      <c r="B26" s="17">
        <v>13.04</v>
      </c>
      <c r="C26" s="17">
        <f>VLOOKUP($B26,beeptestconversion,2,FALSE)</f>
        <v>122</v>
      </c>
      <c r="D26" s="17">
        <f>VLOOKUP($B26,beeptestconversion,3,FALSE)</f>
        <v>58.2</v>
      </c>
      <c r="F26" t="s">
        <v>59</v>
      </c>
    </row>
    <row r="27" spans="1:14" x14ac:dyDescent="0.25">
      <c r="A27" s="5" t="s">
        <v>6</v>
      </c>
      <c r="B27" s="17">
        <v>12.01</v>
      </c>
      <c r="C27" s="17">
        <f>VLOOKUP(B27,beeptestconversion,2,FALSE)</f>
        <v>107</v>
      </c>
      <c r="D27" s="17">
        <f>VLOOKUP($B27,beeptestconversion,3,FALSE)</f>
        <v>54</v>
      </c>
      <c r="F27" s="13" t="s">
        <v>21</v>
      </c>
    </row>
    <row r="28" spans="1:14" x14ac:dyDescent="0.25">
      <c r="A28" s="5" t="s">
        <v>7</v>
      </c>
      <c r="B28" s="17">
        <v>14.05</v>
      </c>
      <c r="C28" s="17">
        <f>VLOOKUP(B28,beeptestconversion,2,FALSE)</f>
        <v>136</v>
      </c>
      <c r="D28" s="17">
        <f>VLOOKUP($B28,beeptestconversion,3,FALSE)</f>
        <v>61.9</v>
      </c>
      <c r="F28" t="s">
        <v>55</v>
      </c>
    </row>
    <row r="29" spans="1:14" x14ac:dyDescent="0.25">
      <c r="A29" s="5" t="s">
        <v>8</v>
      </c>
      <c r="B29" s="17">
        <v>13.13</v>
      </c>
      <c r="C29" s="17">
        <f>VLOOKUP(B29,beeptestconversion,2,FALSE)</f>
        <v>131</v>
      </c>
      <c r="D29" s="17">
        <f>VLOOKUP($B29,beeptestconversion,3,FALSE)</f>
        <v>60.6</v>
      </c>
    </row>
    <row r="30" spans="1:14" x14ac:dyDescent="0.25">
      <c r="A30" s="5" t="s">
        <v>9</v>
      </c>
      <c r="B30" s="17">
        <v>14.01</v>
      </c>
      <c r="C30" s="17">
        <f>VLOOKUP(B30,beeptestconversion,2,FALSE)</f>
        <v>132</v>
      </c>
      <c r="D30" s="17">
        <f>VLOOKUP($B30,beeptestconversion,3,FALSE)</f>
        <v>60.8</v>
      </c>
      <c r="F30" s="43" t="s">
        <v>42</v>
      </c>
      <c r="G30" s="44"/>
    </row>
    <row r="31" spans="1:14" x14ac:dyDescent="0.25">
      <c r="A31" s="5" t="s">
        <v>10</v>
      </c>
      <c r="B31" s="17">
        <v>16.04</v>
      </c>
      <c r="C31" s="17">
        <f>VLOOKUP(B31,beeptestconversion,2,FALSE)</f>
        <v>161</v>
      </c>
      <c r="D31" s="17">
        <f>VLOOKUP($B31,beeptestconversion,3,FALSE)</f>
        <v>68.5</v>
      </c>
      <c r="F31" s="13" t="s">
        <v>22</v>
      </c>
    </row>
    <row r="32" spans="1:14" x14ac:dyDescent="0.25">
      <c r="A32" s="5" t="s">
        <v>11</v>
      </c>
      <c r="B32" s="17">
        <v>14.05</v>
      </c>
      <c r="C32" s="17">
        <f>VLOOKUP(B32,beeptestconversion,2,FALSE)</f>
        <v>136</v>
      </c>
      <c r="D32" s="17">
        <f>VLOOKUP($B32,beeptestconversion,3,FALSE)</f>
        <v>61.9</v>
      </c>
      <c r="F32" t="s">
        <v>60</v>
      </c>
    </row>
    <row r="33" spans="1:14" x14ac:dyDescent="0.25">
      <c r="A33" s="5" t="s">
        <v>12</v>
      </c>
      <c r="B33" s="17">
        <v>12.08</v>
      </c>
      <c r="C33" s="17">
        <f>VLOOKUP(B33,beeptestconversion,2,FALSE)</f>
        <v>114</v>
      </c>
      <c r="D33" s="17">
        <f>VLOOKUP($B33,beeptestconversion,3,FALSE)</f>
        <v>56</v>
      </c>
      <c r="F33" s="13" t="s">
        <v>21</v>
      </c>
    </row>
    <row r="34" spans="1:14" x14ac:dyDescent="0.25">
      <c r="A34" s="5" t="s">
        <v>13</v>
      </c>
      <c r="B34" s="55">
        <v>12.1</v>
      </c>
      <c r="C34" s="17">
        <f>VLOOKUP(B34,beeptestconversion,2,FALSE)</f>
        <v>116</v>
      </c>
      <c r="D34" s="17">
        <f>VLOOKUP($B34,beeptestconversion,3,FALSE)</f>
        <v>56.5</v>
      </c>
      <c r="F34" t="s">
        <v>43</v>
      </c>
    </row>
    <row r="35" spans="1:14" x14ac:dyDescent="0.25">
      <c r="A35" s="5" t="s">
        <v>14</v>
      </c>
      <c r="B35" s="17">
        <v>14.06</v>
      </c>
      <c r="C35" s="17">
        <f>VLOOKUP(B35,beeptestconversion,2,FALSE)</f>
        <v>137</v>
      </c>
      <c r="D35" s="17">
        <f>VLOOKUP($B35,beeptestconversion,3,FALSE)</f>
        <v>62.2</v>
      </c>
    </row>
    <row r="36" spans="1:14" x14ac:dyDescent="0.25">
      <c r="A36" s="5" t="s">
        <v>15</v>
      </c>
      <c r="B36" s="17">
        <v>16.079999999999998</v>
      </c>
      <c r="C36" s="17">
        <f>VLOOKUP(B36,beeptestconversion,2,FALSE)</f>
        <v>165</v>
      </c>
      <c r="D36" s="17">
        <f>VLOOKUP($B36,beeptestconversion,3,FALSE)</f>
        <v>69.5</v>
      </c>
    </row>
    <row r="37" spans="1:14" x14ac:dyDescent="0.25">
      <c r="A37" s="5" t="s">
        <v>16</v>
      </c>
      <c r="B37" s="17">
        <v>11.09</v>
      </c>
      <c r="C37" s="17">
        <f>VLOOKUP(B37,beeptestconversion,2,FALSE)</f>
        <v>103</v>
      </c>
      <c r="D37" s="17">
        <f>VLOOKUP($B37,beeptestconversion,3,FALSE)</f>
        <v>52.8</v>
      </c>
      <c r="F37" s="42" t="s">
        <v>40</v>
      </c>
    </row>
    <row r="38" spans="1:14" x14ac:dyDescent="0.25">
      <c r="A38" s="18" t="s">
        <v>23</v>
      </c>
      <c r="B38" s="56">
        <f>AVERAGE(B26:B37)</f>
        <v>13.478333333333332</v>
      </c>
      <c r="C38" s="17">
        <f>AVERAGE(C26:C37)</f>
        <v>130</v>
      </c>
      <c r="D38" s="17">
        <f>VLOOKUP(C38,beeptestconversion2,3,FALSE)</f>
        <v>13.12</v>
      </c>
      <c r="F38" s="13" t="s">
        <v>22</v>
      </c>
    </row>
    <row r="39" spans="1:14" x14ac:dyDescent="0.25">
      <c r="A39" s="34"/>
      <c r="B39" s="35"/>
      <c r="C39" s="35"/>
      <c r="D39" s="36"/>
      <c r="F39" t="s">
        <v>61</v>
      </c>
    </row>
    <row r="40" spans="1:14" x14ac:dyDescent="0.25">
      <c r="A40" s="34"/>
      <c r="B40" s="35"/>
      <c r="C40" s="35"/>
      <c r="D40" s="36"/>
      <c r="F40" s="13" t="s">
        <v>21</v>
      </c>
    </row>
    <row r="41" spans="1:14" x14ac:dyDescent="0.25">
      <c r="A41" s="34"/>
      <c r="B41" s="35"/>
      <c r="C41" s="35"/>
      <c r="D41" s="36"/>
      <c r="F41" t="s">
        <v>62</v>
      </c>
    </row>
    <row r="42" spans="1:14" x14ac:dyDescent="0.25">
      <c r="A42" s="34"/>
      <c r="B42" s="35"/>
      <c r="C42" s="35"/>
      <c r="D42" s="36"/>
    </row>
    <row r="43" spans="1:14" x14ac:dyDescent="0.25">
      <c r="A43" s="47"/>
      <c r="B43" s="48"/>
      <c r="C43" s="48"/>
      <c r="D43" s="49"/>
      <c r="E43" s="45"/>
      <c r="F43" s="45"/>
      <c r="G43" s="45"/>
      <c r="H43" s="45"/>
      <c r="I43" s="45"/>
      <c r="J43" s="45"/>
      <c r="K43" s="45"/>
      <c r="L43" s="45"/>
      <c r="M43" s="45"/>
      <c r="N43" s="45"/>
    </row>
    <row r="44" spans="1:14" x14ac:dyDescent="0.25">
      <c r="A44" s="34"/>
      <c r="B44" s="35"/>
      <c r="C44" s="35"/>
      <c r="D44" s="36"/>
    </row>
    <row r="45" spans="1:14" x14ac:dyDescent="0.25">
      <c r="A45" s="38" t="s">
        <v>37</v>
      </c>
      <c r="B45" s="38"/>
      <c r="C45" s="38"/>
      <c r="D45" s="38"/>
      <c r="E45" s="38"/>
      <c r="F45" s="38"/>
      <c r="H45" t="s">
        <v>44</v>
      </c>
      <c r="L45" t="s">
        <v>45</v>
      </c>
    </row>
    <row r="46" spans="1:14" x14ac:dyDescent="0.25">
      <c r="A46" s="15" t="s">
        <v>17</v>
      </c>
      <c r="B46" s="16" t="s">
        <v>29</v>
      </c>
      <c r="C46" s="16" t="s">
        <v>30</v>
      </c>
      <c r="D46" s="16" t="s">
        <v>31</v>
      </c>
      <c r="E46" s="16" t="s">
        <v>32</v>
      </c>
      <c r="F46" s="33" t="s">
        <v>33</v>
      </c>
    </row>
    <row r="47" spans="1:14" x14ac:dyDescent="0.25">
      <c r="A47" s="5" t="s">
        <v>5</v>
      </c>
      <c r="B47" s="17">
        <v>1.21</v>
      </c>
      <c r="C47" s="17">
        <v>2.02</v>
      </c>
      <c r="D47" s="17">
        <v>3.43</v>
      </c>
      <c r="E47" s="17">
        <v>6.03</v>
      </c>
      <c r="F47" s="56">
        <f>IFERROR((20/(E47-D47))*3.6,"")</f>
        <v>27.69230769230769</v>
      </c>
      <c r="H47" s="13" t="s">
        <v>22</v>
      </c>
    </row>
    <row r="48" spans="1:14" x14ac:dyDescent="0.25">
      <c r="A48" s="5" t="s">
        <v>6</v>
      </c>
      <c r="B48" s="17">
        <v>1.1299999999999999</v>
      </c>
      <c r="C48" s="17">
        <v>1.95</v>
      </c>
      <c r="D48" s="17">
        <v>3.37</v>
      </c>
      <c r="E48" s="17">
        <v>6.06</v>
      </c>
      <c r="F48" s="56">
        <f t="shared" ref="F48:F58" si="1">IFERROR((20/(E48-D48))*3.6,"")</f>
        <v>26.765799256505584</v>
      </c>
      <c r="H48" t="s">
        <v>47</v>
      </c>
    </row>
    <row r="49" spans="1:14" x14ac:dyDescent="0.25">
      <c r="A49" s="5" t="s">
        <v>7</v>
      </c>
      <c r="B49" s="17">
        <v>1.08</v>
      </c>
      <c r="C49" s="17">
        <v>1.9</v>
      </c>
      <c r="D49" s="17">
        <v>3.33</v>
      </c>
      <c r="E49" s="17">
        <v>6.06</v>
      </c>
      <c r="F49" s="56">
        <f t="shared" si="1"/>
        <v>26.373626373626379</v>
      </c>
      <c r="H49" s="13" t="s">
        <v>21</v>
      </c>
    </row>
    <row r="50" spans="1:14" x14ac:dyDescent="0.25">
      <c r="A50" s="5" t="s">
        <v>8</v>
      </c>
      <c r="B50" s="17">
        <v>1.01</v>
      </c>
      <c r="C50" s="17">
        <v>1.79</v>
      </c>
      <c r="D50" s="17">
        <v>3.12</v>
      </c>
      <c r="E50" s="17">
        <v>5.66</v>
      </c>
      <c r="F50" s="56">
        <f t="shared" si="1"/>
        <v>28.346456692913389</v>
      </c>
      <c r="H50" t="s">
        <v>46</v>
      </c>
    </row>
    <row r="51" spans="1:14" x14ac:dyDescent="0.25">
      <c r="A51" s="5" t="s">
        <v>9</v>
      </c>
      <c r="B51" s="17">
        <v>1.02</v>
      </c>
      <c r="C51" s="17">
        <v>1.76</v>
      </c>
      <c r="D51" s="17">
        <v>3.05</v>
      </c>
      <c r="E51" s="17">
        <v>5.48</v>
      </c>
      <c r="F51" s="56">
        <f t="shared" si="1"/>
        <v>29.629629629629623</v>
      </c>
    </row>
    <row r="52" spans="1:14" x14ac:dyDescent="0.25">
      <c r="A52" s="5" t="s">
        <v>10</v>
      </c>
      <c r="B52" s="17">
        <v>1.1100000000000001</v>
      </c>
      <c r="C52" s="17">
        <v>1.89</v>
      </c>
      <c r="D52" s="17">
        <v>3.27</v>
      </c>
      <c r="E52" s="17">
        <v>5.89</v>
      </c>
      <c r="F52" s="56">
        <f t="shared" si="1"/>
        <v>27.480916030534356</v>
      </c>
      <c r="H52" s="41" t="s">
        <v>48</v>
      </c>
      <c r="I52" s="41"/>
      <c r="J52" s="41"/>
      <c r="K52" s="41"/>
    </row>
    <row r="53" spans="1:14" x14ac:dyDescent="0.25">
      <c r="A53" s="5" t="s">
        <v>11</v>
      </c>
      <c r="B53" s="17">
        <v>1.02</v>
      </c>
      <c r="C53" s="17">
        <v>1.83</v>
      </c>
      <c r="D53" s="17">
        <v>3.23</v>
      </c>
      <c r="E53" s="17">
        <v>5.97</v>
      </c>
      <c r="F53" s="56">
        <f t="shared" si="1"/>
        <v>26.277372262773728</v>
      </c>
      <c r="H53" t="s">
        <v>49</v>
      </c>
    </row>
    <row r="54" spans="1:14" x14ac:dyDescent="0.25">
      <c r="A54" s="5" t="s">
        <v>12</v>
      </c>
      <c r="B54" s="17">
        <v>1.1399999999999999</v>
      </c>
      <c r="C54" s="17">
        <v>1.94</v>
      </c>
      <c r="D54" s="17"/>
      <c r="E54" s="17"/>
      <c r="F54" s="56" t="str">
        <f t="shared" si="1"/>
        <v/>
      </c>
      <c r="H54" t="s">
        <v>50</v>
      </c>
    </row>
    <row r="55" spans="1:14" x14ac:dyDescent="0.25">
      <c r="A55" s="5" t="s">
        <v>13</v>
      </c>
      <c r="B55" s="17">
        <v>1.08</v>
      </c>
      <c r="C55" s="17">
        <v>1.87</v>
      </c>
      <c r="D55" s="17">
        <v>3.21</v>
      </c>
      <c r="E55" s="17">
        <v>5.81</v>
      </c>
      <c r="F55" s="56">
        <f t="shared" si="1"/>
        <v>27.692307692307697</v>
      </c>
    </row>
    <row r="56" spans="1:14" x14ac:dyDescent="0.25">
      <c r="A56" s="5" t="s">
        <v>14</v>
      </c>
      <c r="B56" s="17">
        <v>1.05</v>
      </c>
      <c r="C56" s="17">
        <v>1.84</v>
      </c>
      <c r="D56" s="17">
        <v>3.17</v>
      </c>
      <c r="E56" s="17">
        <v>5.79</v>
      </c>
      <c r="F56" s="56">
        <f t="shared" si="1"/>
        <v>27.480916030534349</v>
      </c>
    </row>
    <row r="57" spans="1:14" x14ac:dyDescent="0.25">
      <c r="A57" s="5" t="s">
        <v>15</v>
      </c>
      <c r="B57" s="17">
        <v>1.05</v>
      </c>
      <c r="C57" s="17">
        <v>1.83</v>
      </c>
      <c r="D57" s="17">
        <v>3.2</v>
      </c>
      <c r="E57" s="17">
        <v>5.81</v>
      </c>
      <c r="F57" s="56">
        <f t="shared" si="1"/>
        <v>27.58620689655173</v>
      </c>
    </row>
    <row r="58" spans="1:14" x14ac:dyDescent="0.25">
      <c r="A58" s="5" t="s">
        <v>16</v>
      </c>
      <c r="B58" s="17">
        <v>1.1299999999999999</v>
      </c>
      <c r="C58" s="17">
        <v>1.91</v>
      </c>
      <c r="D58" s="17">
        <v>3.3</v>
      </c>
      <c r="E58" s="17">
        <v>5.99</v>
      </c>
      <c r="F58" s="56">
        <f t="shared" si="1"/>
        <v>26.765799256505574</v>
      </c>
    </row>
    <row r="59" spans="1:14" x14ac:dyDescent="0.25">
      <c r="E59" s="5" t="s">
        <v>36</v>
      </c>
      <c r="F59" s="56">
        <f>AVERAGE(F47:F58)</f>
        <v>27.462848892199098</v>
      </c>
    </row>
    <row r="63" spans="1:14" x14ac:dyDescent="0.25">
      <c r="A63" s="45"/>
      <c r="B63" s="46"/>
      <c r="C63" s="46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</row>
  </sheetData>
  <mergeCells count="3">
    <mergeCell ref="A24:D24"/>
    <mergeCell ref="A3:D3"/>
    <mergeCell ref="A45:F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workbookViewId="0">
      <selection activeCell="C3" sqref="C3"/>
    </sheetView>
  </sheetViews>
  <sheetFormatPr defaultRowHeight="15" x14ac:dyDescent="0.25"/>
  <cols>
    <col min="1" max="4" width="29.42578125" style="12" customWidth="1"/>
    <col min="6" max="7" width="29.42578125" style="12" customWidth="1"/>
    <col min="8" max="8" width="29.28515625" customWidth="1"/>
    <col min="15" max="17" width="14.28515625" style="26" customWidth="1"/>
  </cols>
  <sheetData>
    <row r="1" spans="1:17" ht="16.5" thickBot="1" x14ac:dyDescent="0.3">
      <c r="A1" s="39" t="s">
        <v>0</v>
      </c>
      <c r="B1" s="39"/>
      <c r="C1" s="1"/>
      <c r="D1" s="1"/>
      <c r="F1" s="40" t="s">
        <v>1</v>
      </c>
      <c r="G1" s="40"/>
      <c r="H1" s="40"/>
      <c r="O1" s="22"/>
      <c r="P1" s="23"/>
      <c r="Q1" s="24"/>
    </row>
    <row r="2" spans="1:17" x14ac:dyDescent="0.25">
      <c r="A2" s="2" t="s">
        <v>2</v>
      </c>
      <c r="B2" s="3" t="s">
        <v>3</v>
      </c>
      <c r="C2" s="19" t="s">
        <v>28</v>
      </c>
      <c r="D2" s="2" t="s">
        <v>35</v>
      </c>
      <c r="F2" s="4" t="s">
        <v>2</v>
      </c>
      <c r="G2" s="4" t="s">
        <v>4</v>
      </c>
      <c r="H2" s="4" t="s">
        <v>35</v>
      </c>
      <c r="O2" s="25">
        <v>4.0999999999999996</v>
      </c>
      <c r="P2" s="26">
        <v>24</v>
      </c>
      <c r="Q2" s="27">
        <v>26.4</v>
      </c>
    </row>
    <row r="3" spans="1:17" x14ac:dyDescent="0.25">
      <c r="A3" s="6">
        <v>4.01</v>
      </c>
      <c r="B3" s="7">
        <v>24</v>
      </c>
      <c r="C3" s="20">
        <v>26.4</v>
      </c>
      <c r="D3" s="6">
        <v>4.0999999999999996</v>
      </c>
      <c r="F3" s="8">
        <v>9.1</v>
      </c>
      <c r="G3" s="7">
        <v>80</v>
      </c>
      <c r="H3" s="8">
        <v>9.1</v>
      </c>
      <c r="O3" s="25">
        <v>4.2</v>
      </c>
      <c r="P3" s="26">
        <v>25</v>
      </c>
      <c r="Q3" s="27">
        <v>26.8</v>
      </c>
    </row>
    <row r="4" spans="1:17" x14ac:dyDescent="0.25">
      <c r="A4" s="6">
        <v>4.0199999999999996</v>
      </c>
      <c r="B4" s="7">
        <v>25</v>
      </c>
      <c r="C4" s="20">
        <v>26.8</v>
      </c>
      <c r="D4" s="6">
        <v>4.2</v>
      </c>
      <c r="F4" s="8">
        <v>11.1</v>
      </c>
      <c r="G4" s="7">
        <v>120</v>
      </c>
      <c r="H4" s="8">
        <v>11.1</v>
      </c>
      <c r="O4" s="25">
        <v>4.3</v>
      </c>
      <c r="P4" s="26">
        <v>26</v>
      </c>
      <c r="Q4" s="27">
        <v>27.2</v>
      </c>
    </row>
    <row r="5" spans="1:17" x14ac:dyDescent="0.25">
      <c r="A5" s="6">
        <v>4.03</v>
      </c>
      <c r="B5" s="7">
        <v>26</v>
      </c>
      <c r="C5" s="20">
        <v>27.2</v>
      </c>
      <c r="D5" s="6">
        <v>4.3</v>
      </c>
      <c r="F5" s="8">
        <v>11.2</v>
      </c>
      <c r="G5" s="7">
        <v>160</v>
      </c>
      <c r="H5" s="8">
        <v>11.2</v>
      </c>
      <c r="O5" s="25">
        <v>4.4000000000000004</v>
      </c>
      <c r="P5" s="26">
        <v>27</v>
      </c>
      <c r="Q5" s="27">
        <v>27.6</v>
      </c>
    </row>
    <row r="6" spans="1:17" x14ac:dyDescent="0.25">
      <c r="A6" s="6">
        <v>4.04</v>
      </c>
      <c r="B6" s="7">
        <v>27</v>
      </c>
      <c r="C6" s="20">
        <v>27.6</v>
      </c>
      <c r="D6" s="6">
        <v>4.4000000000000004</v>
      </c>
      <c r="F6" s="8">
        <v>12.1</v>
      </c>
      <c r="G6" s="7">
        <v>200</v>
      </c>
      <c r="H6" s="8">
        <v>12.1</v>
      </c>
      <c r="O6" s="25">
        <v>4.5</v>
      </c>
      <c r="P6" s="26">
        <v>28</v>
      </c>
      <c r="Q6" s="27">
        <v>27.9</v>
      </c>
    </row>
    <row r="7" spans="1:17" x14ac:dyDescent="0.25">
      <c r="A7" s="6">
        <v>4.05</v>
      </c>
      <c r="B7" s="7">
        <v>28</v>
      </c>
      <c r="C7" s="20">
        <v>27.9</v>
      </c>
      <c r="D7" s="6">
        <v>4.5</v>
      </c>
      <c r="F7" s="8">
        <v>12.2</v>
      </c>
      <c r="G7" s="7">
        <v>240</v>
      </c>
      <c r="H7" s="8">
        <v>12.2</v>
      </c>
      <c r="O7" s="25">
        <v>4.5999999999999996</v>
      </c>
      <c r="P7" s="26">
        <v>29</v>
      </c>
      <c r="Q7" s="27">
        <v>28.3</v>
      </c>
    </row>
    <row r="8" spans="1:17" x14ac:dyDescent="0.25">
      <c r="A8" s="6">
        <v>4.0599999999999996</v>
      </c>
      <c r="B8" s="7">
        <v>29</v>
      </c>
      <c r="C8" s="20">
        <v>28.3</v>
      </c>
      <c r="D8" s="6">
        <v>4.5999999999999996</v>
      </c>
      <c r="F8" s="8">
        <v>12.3</v>
      </c>
      <c r="G8" s="7">
        <v>280</v>
      </c>
      <c r="H8" s="8">
        <v>12.3</v>
      </c>
      <c r="O8" s="25">
        <v>4.7</v>
      </c>
      <c r="P8" s="26">
        <v>30</v>
      </c>
      <c r="Q8" s="27">
        <v>28.7</v>
      </c>
    </row>
    <row r="9" spans="1:17" x14ac:dyDescent="0.25">
      <c r="A9" s="6">
        <v>4.07</v>
      </c>
      <c r="B9" s="7">
        <v>30</v>
      </c>
      <c r="C9" s="20">
        <v>28.7</v>
      </c>
      <c r="D9" s="6">
        <v>4.7</v>
      </c>
      <c r="F9" s="8">
        <v>13.1</v>
      </c>
      <c r="G9" s="7">
        <v>320</v>
      </c>
      <c r="H9" s="8">
        <v>13.1</v>
      </c>
      <c r="O9" s="25">
        <v>4.8</v>
      </c>
      <c r="P9" s="26">
        <v>31</v>
      </c>
      <c r="Q9" s="27">
        <v>29.1</v>
      </c>
    </row>
    <row r="10" spans="1:17" x14ac:dyDescent="0.25">
      <c r="A10" s="6">
        <v>4.08</v>
      </c>
      <c r="B10" s="7">
        <v>31</v>
      </c>
      <c r="C10" s="20">
        <v>29.1</v>
      </c>
      <c r="D10" s="6">
        <v>4.8</v>
      </c>
      <c r="F10" s="8">
        <v>13.2</v>
      </c>
      <c r="G10" s="7">
        <v>360</v>
      </c>
      <c r="H10" s="8">
        <v>13.2</v>
      </c>
      <c r="O10" s="25">
        <v>4.9000000000000004</v>
      </c>
      <c r="P10" s="26">
        <v>32</v>
      </c>
      <c r="Q10" s="27">
        <v>29.5</v>
      </c>
    </row>
    <row r="11" spans="1:17" x14ac:dyDescent="0.25">
      <c r="A11" s="6">
        <v>4.09</v>
      </c>
      <c r="B11" s="7">
        <v>32</v>
      </c>
      <c r="C11" s="20">
        <v>29.5</v>
      </c>
      <c r="D11" s="6">
        <v>4.9000000000000004</v>
      </c>
      <c r="F11" s="8">
        <v>13.3</v>
      </c>
      <c r="G11" s="7">
        <v>400</v>
      </c>
      <c r="H11" s="8">
        <v>13.3</v>
      </c>
      <c r="O11" s="25">
        <v>5.0999999999999996</v>
      </c>
      <c r="P11" s="26">
        <v>33</v>
      </c>
      <c r="Q11" s="27">
        <v>29.8</v>
      </c>
    </row>
    <row r="12" spans="1:17" x14ac:dyDescent="0.25">
      <c r="A12" s="6">
        <v>5.01</v>
      </c>
      <c r="B12" s="7">
        <v>33</v>
      </c>
      <c r="C12" s="20">
        <v>29.8</v>
      </c>
      <c r="D12" s="6">
        <v>5.0999999999999996</v>
      </c>
      <c r="F12" s="8">
        <v>13.4</v>
      </c>
      <c r="G12" s="7">
        <v>440</v>
      </c>
      <c r="H12" s="8">
        <v>13.4</v>
      </c>
      <c r="O12" s="25">
        <v>5.2</v>
      </c>
      <c r="P12" s="26">
        <v>34</v>
      </c>
      <c r="Q12" s="27">
        <v>30.2</v>
      </c>
    </row>
    <row r="13" spans="1:17" x14ac:dyDescent="0.25">
      <c r="A13" s="6">
        <v>5.0199999999999996</v>
      </c>
      <c r="B13" s="7">
        <v>34</v>
      </c>
      <c r="C13" s="20">
        <v>30.2</v>
      </c>
      <c r="D13" s="6">
        <v>5.2</v>
      </c>
      <c r="F13" s="8">
        <v>14.1</v>
      </c>
      <c r="G13" s="7">
        <v>480</v>
      </c>
      <c r="H13" s="8">
        <v>14.1</v>
      </c>
      <c r="O13" s="25">
        <v>5.3</v>
      </c>
      <c r="P13" s="26">
        <v>35</v>
      </c>
      <c r="Q13" s="27">
        <v>30.6</v>
      </c>
    </row>
    <row r="14" spans="1:17" x14ac:dyDescent="0.25">
      <c r="A14" s="6">
        <v>5.03</v>
      </c>
      <c r="B14" s="7">
        <v>35</v>
      </c>
      <c r="C14" s="20">
        <v>30.6</v>
      </c>
      <c r="D14" s="6">
        <v>5.3</v>
      </c>
      <c r="F14" s="8">
        <v>14.2</v>
      </c>
      <c r="G14" s="7">
        <v>520</v>
      </c>
      <c r="H14" s="8">
        <v>14.2</v>
      </c>
      <c r="O14" s="25">
        <v>5.4</v>
      </c>
      <c r="P14" s="26">
        <v>36</v>
      </c>
      <c r="Q14" s="27">
        <v>31</v>
      </c>
    </row>
    <row r="15" spans="1:17" x14ac:dyDescent="0.25">
      <c r="A15" s="6">
        <v>5.04</v>
      </c>
      <c r="B15" s="7">
        <v>36</v>
      </c>
      <c r="C15" s="20">
        <v>31</v>
      </c>
      <c r="D15" s="6">
        <v>5.4</v>
      </c>
      <c r="F15" s="8">
        <v>14.3</v>
      </c>
      <c r="G15" s="7">
        <v>560</v>
      </c>
      <c r="H15" s="8">
        <v>14.3</v>
      </c>
      <c r="O15" s="25">
        <v>5.5</v>
      </c>
      <c r="P15" s="26">
        <v>37</v>
      </c>
      <c r="Q15" s="27">
        <v>31.4</v>
      </c>
    </row>
    <row r="16" spans="1:17" x14ac:dyDescent="0.25">
      <c r="A16" s="6">
        <v>5.05</v>
      </c>
      <c r="B16" s="7">
        <v>37</v>
      </c>
      <c r="C16" s="20">
        <v>31.4</v>
      </c>
      <c r="D16" s="6">
        <v>5.5</v>
      </c>
      <c r="F16" s="8">
        <v>14.4</v>
      </c>
      <c r="G16" s="7">
        <v>600</v>
      </c>
      <c r="H16" s="8">
        <v>14.4</v>
      </c>
      <c r="O16" s="25">
        <v>5.6</v>
      </c>
      <c r="P16" s="26">
        <v>38</v>
      </c>
      <c r="Q16" s="27">
        <v>31.8</v>
      </c>
    </row>
    <row r="17" spans="1:17" x14ac:dyDescent="0.25">
      <c r="A17" s="6">
        <v>5.0599999999999996</v>
      </c>
      <c r="B17" s="7">
        <v>38</v>
      </c>
      <c r="C17" s="20">
        <v>31.8</v>
      </c>
      <c r="D17" s="6">
        <v>5.6</v>
      </c>
      <c r="F17" s="8">
        <v>14.5</v>
      </c>
      <c r="G17" s="7">
        <v>640</v>
      </c>
      <c r="H17" s="8">
        <v>14.5</v>
      </c>
      <c r="O17" s="25">
        <v>5.7</v>
      </c>
      <c r="P17" s="26">
        <v>39</v>
      </c>
      <c r="Q17" s="27">
        <v>32.200000000000003</v>
      </c>
    </row>
    <row r="18" spans="1:17" x14ac:dyDescent="0.25">
      <c r="A18" s="6">
        <v>5.07</v>
      </c>
      <c r="B18" s="7">
        <v>39</v>
      </c>
      <c r="C18" s="20">
        <v>32.200000000000003</v>
      </c>
      <c r="D18" s="6">
        <v>5.7</v>
      </c>
      <c r="F18" s="8">
        <v>14.6</v>
      </c>
      <c r="G18" s="7">
        <v>680</v>
      </c>
      <c r="H18" s="8">
        <v>14.6</v>
      </c>
      <c r="O18" s="25">
        <v>5.8</v>
      </c>
      <c r="P18" s="26">
        <v>40</v>
      </c>
      <c r="Q18" s="27">
        <v>32.6</v>
      </c>
    </row>
    <row r="19" spans="1:17" x14ac:dyDescent="0.25">
      <c r="A19" s="6">
        <v>5.08</v>
      </c>
      <c r="B19" s="7">
        <v>40</v>
      </c>
      <c r="C19" s="20">
        <v>32.6</v>
      </c>
      <c r="D19" s="6">
        <v>5.8</v>
      </c>
      <c r="F19" s="8">
        <v>14.7</v>
      </c>
      <c r="G19" s="7">
        <v>720</v>
      </c>
      <c r="H19" s="8">
        <v>14.7</v>
      </c>
      <c r="O19" s="25">
        <v>5.9</v>
      </c>
      <c r="P19" s="26">
        <v>41</v>
      </c>
      <c r="Q19" s="27">
        <v>32.9</v>
      </c>
    </row>
    <row r="20" spans="1:17" x14ac:dyDescent="0.25">
      <c r="A20" s="6">
        <v>5.09</v>
      </c>
      <c r="B20" s="7">
        <v>41</v>
      </c>
      <c r="C20" s="20">
        <v>32.9</v>
      </c>
      <c r="D20" s="6">
        <v>5.9</v>
      </c>
      <c r="F20" s="8">
        <v>14.8</v>
      </c>
      <c r="G20" s="7">
        <v>760</v>
      </c>
      <c r="H20" s="8">
        <v>14.8</v>
      </c>
      <c r="O20" s="25">
        <v>6.1</v>
      </c>
      <c r="P20" s="26">
        <v>42</v>
      </c>
      <c r="Q20" s="27">
        <v>33.299999999999997</v>
      </c>
    </row>
    <row r="21" spans="1:17" x14ac:dyDescent="0.25">
      <c r="A21" s="6">
        <v>6.01</v>
      </c>
      <c r="B21" s="7">
        <v>42</v>
      </c>
      <c r="C21" s="20">
        <v>33.299999999999997</v>
      </c>
      <c r="D21" s="6">
        <v>6.1</v>
      </c>
      <c r="F21" s="8">
        <v>15.1</v>
      </c>
      <c r="G21" s="7">
        <v>800</v>
      </c>
      <c r="H21" s="8">
        <v>15.1</v>
      </c>
      <c r="O21" s="25">
        <v>6.2</v>
      </c>
      <c r="P21" s="26">
        <v>43</v>
      </c>
      <c r="Q21" s="27">
        <v>33.6</v>
      </c>
    </row>
    <row r="22" spans="1:17" x14ac:dyDescent="0.25">
      <c r="A22" s="6">
        <v>6.02</v>
      </c>
      <c r="B22" s="7">
        <v>43</v>
      </c>
      <c r="C22" s="20">
        <v>33.6</v>
      </c>
      <c r="D22" s="6">
        <v>6.2</v>
      </c>
      <c r="F22" s="8">
        <v>15.2</v>
      </c>
      <c r="G22" s="7">
        <v>840</v>
      </c>
      <c r="H22" s="8">
        <v>15.2</v>
      </c>
      <c r="O22" s="25">
        <v>6.3</v>
      </c>
      <c r="P22" s="26">
        <v>44</v>
      </c>
      <c r="Q22" s="27">
        <v>33.9</v>
      </c>
    </row>
    <row r="23" spans="1:17" x14ac:dyDescent="0.25">
      <c r="A23" s="6">
        <v>6.03</v>
      </c>
      <c r="B23" s="7">
        <v>44</v>
      </c>
      <c r="C23" s="20">
        <v>33.9</v>
      </c>
      <c r="D23" s="6">
        <v>6.3</v>
      </c>
      <c r="F23" s="8">
        <v>15.3</v>
      </c>
      <c r="G23" s="7">
        <v>880</v>
      </c>
      <c r="H23" s="8">
        <v>15.3</v>
      </c>
      <c r="O23" s="25">
        <v>6.4</v>
      </c>
      <c r="P23" s="26">
        <v>45</v>
      </c>
      <c r="Q23" s="27">
        <v>34.299999999999997</v>
      </c>
    </row>
    <row r="24" spans="1:17" x14ac:dyDescent="0.25">
      <c r="A24" s="6">
        <v>6.04</v>
      </c>
      <c r="B24" s="7">
        <v>45</v>
      </c>
      <c r="C24" s="20">
        <v>34.299999999999997</v>
      </c>
      <c r="D24" s="6">
        <v>6.4</v>
      </c>
      <c r="F24" s="8">
        <v>15.4</v>
      </c>
      <c r="G24" s="7">
        <v>920</v>
      </c>
      <c r="H24" s="8">
        <v>15.4</v>
      </c>
      <c r="O24" s="25">
        <v>6.5</v>
      </c>
      <c r="P24" s="26">
        <v>46</v>
      </c>
      <c r="Q24" s="27">
        <v>34.6</v>
      </c>
    </row>
    <row r="25" spans="1:17" x14ac:dyDescent="0.25">
      <c r="A25" s="6">
        <v>6.05</v>
      </c>
      <c r="B25" s="7">
        <v>46</v>
      </c>
      <c r="C25" s="20">
        <v>34.6</v>
      </c>
      <c r="D25" s="6">
        <v>6.5</v>
      </c>
      <c r="F25" s="8">
        <v>15.5</v>
      </c>
      <c r="G25" s="7">
        <v>960</v>
      </c>
      <c r="H25" s="8">
        <v>15.5</v>
      </c>
      <c r="O25" s="25">
        <v>6.6</v>
      </c>
      <c r="P25" s="26">
        <v>47</v>
      </c>
      <c r="Q25" s="27">
        <v>35</v>
      </c>
    </row>
    <row r="26" spans="1:17" x14ac:dyDescent="0.25">
      <c r="A26" s="6">
        <v>6.06</v>
      </c>
      <c r="B26" s="7">
        <v>47</v>
      </c>
      <c r="C26" s="21">
        <v>35</v>
      </c>
      <c r="D26" s="8">
        <v>6.6</v>
      </c>
      <c r="F26" s="8">
        <v>15.6</v>
      </c>
      <c r="G26" s="7">
        <v>1000</v>
      </c>
      <c r="H26" s="8">
        <v>15.6</v>
      </c>
      <c r="O26" s="25">
        <v>6.7</v>
      </c>
      <c r="P26" s="26">
        <v>48</v>
      </c>
      <c r="Q26" s="27">
        <v>35.299999999999997</v>
      </c>
    </row>
    <row r="27" spans="1:17" x14ac:dyDescent="0.25">
      <c r="A27" s="6">
        <v>6.07</v>
      </c>
      <c r="B27" s="7">
        <v>48</v>
      </c>
      <c r="C27" s="21">
        <v>35.299999999999997</v>
      </c>
      <c r="D27" s="8">
        <v>6.7</v>
      </c>
      <c r="F27" s="8">
        <v>15.7</v>
      </c>
      <c r="G27" s="7">
        <v>1040</v>
      </c>
      <c r="H27" s="8">
        <v>15.7</v>
      </c>
      <c r="O27" s="25">
        <v>6.8</v>
      </c>
      <c r="P27" s="26">
        <v>49</v>
      </c>
      <c r="Q27" s="27">
        <v>35.700000000000003</v>
      </c>
    </row>
    <row r="28" spans="1:17" x14ac:dyDescent="0.25">
      <c r="A28" s="6">
        <v>6.08</v>
      </c>
      <c r="B28" s="7">
        <v>49</v>
      </c>
      <c r="C28" s="21">
        <v>35.700000000000003</v>
      </c>
      <c r="D28" s="8">
        <v>6.8</v>
      </c>
      <c r="F28" s="8">
        <v>15.8</v>
      </c>
      <c r="G28" s="7">
        <v>1080</v>
      </c>
      <c r="H28" s="8">
        <v>15.8</v>
      </c>
      <c r="O28" s="25">
        <v>6.9</v>
      </c>
      <c r="P28" s="26">
        <v>50</v>
      </c>
      <c r="Q28" s="27">
        <v>36</v>
      </c>
    </row>
    <row r="29" spans="1:17" x14ac:dyDescent="0.25">
      <c r="A29" s="6">
        <v>6.09</v>
      </c>
      <c r="B29" s="7">
        <v>50</v>
      </c>
      <c r="C29" s="21">
        <v>36</v>
      </c>
      <c r="D29" s="8">
        <v>6.9</v>
      </c>
      <c r="F29" s="9">
        <v>16.100000000000001</v>
      </c>
      <c r="G29" s="7">
        <v>1120</v>
      </c>
      <c r="H29" s="9">
        <v>16.100000000000001</v>
      </c>
      <c r="O29" s="28">
        <v>6.1</v>
      </c>
      <c r="P29" s="26">
        <v>51</v>
      </c>
      <c r="Q29" s="27">
        <v>36.4</v>
      </c>
    </row>
    <row r="30" spans="1:17" x14ac:dyDescent="0.25">
      <c r="A30" s="6">
        <v>6.1</v>
      </c>
      <c r="B30" s="7">
        <v>51</v>
      </c>
      <c r="C30" s="21">
        <v>36.4</v>
      </c>
      <c r="D30" s="8">
        <v>6.1</v>
      </c>
      <c r="F30" s="8">
        <v>16.2</v>
      </c>
      <c r="G30" s="7">
        <v>1160</v>
      </c>
      <c r="H30" s="8">
        <v>16.2</v>
      </c>
      <c r="O30" s="25">
        <v>7.1</v>
      </c>
      <c r="P30" s="26">
        <v>52</v>
      </c>
      <c r="Q30" s="27">
        <v>36.700000000000003</v>
      </c>
    </row>
    <row r="31" spans="1:17" x14ac:dyDescent="0.25">
      <c r="A31" s="8">
        <v>7.01</v>
      </c>
      <c r="B31" s="7">
        <v>52</v>
      </c>
      <c r="C31" s="21">
        <v>36.700000000000003</v>
      </c>
      <c r="D31" s="8">
        <v>7.1</v>
      </c>
      <c r="F31" s="9">
        <v>16.3</v>
      </c>
      <c r="G31" s="7">
        <v>1200</v>
      </c>
      <c r="H31" s="9">
        <v>16.3</v>
      </c>
      <c r="O31" s="25">
        <v>7.2</v>
      </c>
      <c r="P31" s="26">
        <v>53</v>
      </c>
      <c r="Q31" s="27">
        <v>37.1</v>
      </c>
    </row>
    <row r="32" spans="1:17" x14ac:dyDescent="0.25">
      <c r="A32" s="8">
        <v>7.02</v>
      </c>
      <c r="B32" s="7">
        <v>53</v>
      </c>
      <c r="C32" s="21">
        <v>37.1</v>
      </c>
      <c r="D32" s="8">
        <v>7.2</v>
      </c>
      <c r="F32" s="8">
        <v>16.399999999999999</v>
      </c>
      <c r="G32" s="7">
        <v>1240</v>
      </c>
      <c r="H32" s="8">
        <v>16.399999999999999</v>
      </c>
      <c r="O32" s="25">
        <v>7.3</v>
      </c>
      <c r="P32" s="26">
        <v>54</v>
      </c>
      <c r="Q32" s="27">
        <v>37.4</v>
      </c>
    </row>
    <row r="33" spans="1:17" x14ac:dyDescent="0.25">
      <c r="A33" s="8">
        <v>7.03</v>
      </c>
      <c r="B33" s="7">
        <v>54</v>
      </c>
      <c r="C33" s="21">
        <v>37.4</v>
      </c>
      <c r="D33" s="8">
        <v>7.3</v>
      </c>
      <c r="F33" s="9">
        <v>16.5</v>
      </c>
      <c r="G33" s="7">
        <v>1280</v>
      </c>
      <c r="H33" s="9">
        <v>16.5</v>
      </c>
      <c r="O33" s="25">
        <v>7.4</v>
      </c>
      <c r="P33" s="26">
        <v>55</v>
      </c>
      <c r="Q33" s="27">
        <v>37.799999999999997</v>
      </c>
    </row>
    <row r="34" spans="1:17" x14ac:dyDescent="0.25">
      <c r="A34" s="8">
        <v>7.04</v>
      </c>
      <c r="B34" s="7">
        <v>55</v>
      </c>
      <c r="C34" s="21">
        <v>37.799999999999997</v>
      </c>
      <c r="D34" s="8">
        <v>7.4</v>
      </c>
      <c r="F34" s="8">
        <v>16.600000000000001</v>
      </c>
      <c r="G34" s="7">
        <v>1320</v>
      </c>
      <c r="H34" s="8">
        <v>16.600000000000001</v>
      </c>
      <c r="O34" s="25">
        <v>7.5</v>
      </c>
      <c r="P34" s="26">
        <v>56</v>
      </c>
      <c r="Q34" s="27">
        <v>38.1</v>
      </c>
    </row>
    <row r="35" spans="1:17" x14ac:dyDescent="0.25">
      <c r="A35" s="8">
        <v>7.05</v>
      </c>
      <c r="B35" s="7">
        <v>56</v>
      </c>
      <c r="C35" s="21">
        <v>38.1</v>
      </c>
      <c r="D35" s="8">
        <v>7.5</v>
      </c>
      <c r="F35" s="9">
        <v>16.7</v>
      </c>
      <c r="G35" s="7">
        <v>1360</v>
      </c>
      <c r="H35" s="9">
        <v>16.7</v>
      </c>
      <c r="O35" s="25">
        <v>7.6</v>
      </c>
      <c r="P35" s="26">
        <v>57</v>
      </c>
      <c r="Q35" s="27">
        <v>38.5</v>
      </c>
    </row>
    <row r="36" spans="1:17" x14ac:dyDescent="0.25">
      <c r="A36" s="8">
        <v>7.06</v>
      </c>
      <c r="B36" s="7">
        <v>57</v>
      </c>
      <c r="C36" s="21">
        <v>38.5</v>
      </c>
      <c r="D36" s="8">
        <v>7.6</v>
      </c>
      <c r="F36" s="8">
        <v>16.8</v>
      </c>
      <c r="G36" s="7">
        <v>1400</v>
      </c>
      <c r="H36" s="8">
        <v>16.8</v>
      </c>
      <c r="O36" s="25">
        <v>7.7</v>
      </c>
      <c r="P36" s="26">
        <v>58</v>
      </c>
      <c r="Q36" s="27">
        <v>38.799999999999997</v>
      </c>
    </row>
    <row r="37" spans="1:17" x14ac:dyDescent="0.25">
      <c r="A37" s="8">
        <v>7.07</v>
      </c>
      <c r="B37" s="7">
        <v>58</v>
      </c>
      <c r="C37" s="21">
        <v>38.799999999999997</v>
      </c>
      <c r="D37" s="8">
        <v>7.7</v>
      </c>
      <c r="F37" s="8">
        <v>17.100000000000001</v>
      </c>
      <c r="G37" s="7">
        <v>1440</v>
      </c>
      <c r="H37" s="8">
        <v>17.100000000000001</v>
      </c>
      <c r="O37" s="25">
        <v>7.8</v>
      </c>
      <c r="P37" s="26">
        <v>59</v>
      </c>
      <c r="Q37" s="27">
        <v>39.200000000000003</v>
      </c>
    </row>
    <row r="38" spans="1:17" x14ac:dyDescent="0.25">
      <c r="A38" s="8">
        <v>7.08</v>
      </c>
      <c r="B38" s="7">
        <v>59</v>
      </c>
      <c r="C38" s="21">
        <v>39.200000000000003</v>
      </c>
      <c r="D38" s="8">
        <v>7.8</v>
      </c>
      <c r="F38" s="8">
        <v>17.2</v>
      </c>
      <c r="G38" s="7">
        <v>1480</v>
      </c>
      <c r="H38" s="8">
        <v>17.2</v>
      </c>
      <c r="O38" s="25">
        <v>7.9</v>
      </c>
      <c r="P38" s="26">
        <v>60</v>
      </c>
      <c r="Q38" s="27">
        <v>39.5</v>
      </c>
    </row>
    <row r="39" spans="1:17" x14ac:dyDescent="0.25">
      <c r="A39" s="8">
        <v>7.09</v>
      </c>
      <c r="B39" s="7">
        <v>60</v>
      </c>
      <c r="C39" s="21">
        <v>39.5</v>
      </c>
      <c r="D39" s="8">
        <v>7.9</v>
      </c>
      <c r="F39" s="8">
        <v>17.3</v>
      </c>
      <c r="G39" s="7">
        <v>1520</v>
      </c>
      <c r="H39" s="8">
        <v>17.3</v>
      </c>
      <c r="O39" s="28">
        <v>7.1</v>
      </c>
      <c r="P39" s="26">
        <v>61</v>
      </c>
      <c r="Q39" s="27">
        <v>39.9</v>
      </c>
    </row>
    <row r="40" spans="1:17" x14ac:dyDescent="0.25">
      <c r="A40" s="8">
        <v>7.1</v>
      </c>
      <c r="B40" s="7">
        <v>61</v>
      </c>
      <c r="C40" s="21">
        <v>39.9</v>
      </c>
      <c r="D40" s="8">
        <v>7.1</v>
      </c>
      <c r="F40" s="8">
        <v>17.399999999999999</v>
      </c>
      <c r="G40" s="7">
        <v>1560</v>
      </c>
      <c r="H40" s="8">
        <v>17.399999999999999</v>
      </c>
      <c r="O40" s="25">
        <v>8.1</v>
      </c>
      <c r="P40" s="26">
        <v>62</v>
      </c>
      <c r="Q40" s="27">
        <v>40.200000000000003</v>
      </c>
    </row>
    <row r="41" spans="1:17" x14ac:dyDescent="0.25">
      <c r="A41" s="8">
        <v>8.01</v>
      </c>
      <c r="B41" s="7">
        <v>62</v>
      </c>
      <c r="C41" s="21">
        <v>40.200000000000003</v>
      </c>
      <c r="D41" s="8">
        <v>8.1</v>
      </c>
      <c r="F41" s="8">
        <v>17.5</v>
      </c>
      <c r="G41" s="7">
        <v>1600</v>
      </c>
      <c r="H41" s="8">
        <v>17.5</v>
      </c>
      <c r="O41" s="25">
        <v>8.1999999999999993</v>
      </c>
      <c r="P41" s="26">
        <v>63</v>
      </c>
      <c r="Q41" s="27">
        <v>40.5</v>
      </c>
    </row>
    <row r="42" spans="1:17" x14ac:dyDescent="0.25">
      <c r="A42" s="8">
        <v>8.02</v>
      </c>
      <c r="B42" s="7">
        <v>63</v>
      </c>
      <c r="C42" s="21">
        <v>40.5</v>
      </c>
      <c r="D42" s="8">
        <v>8.1999999999999993</v>
      </c>
      <c r="F42" s="8">
        <v>17.600000000000001</v>
      </c>
      <c r="G42" s="7">
        <v>1640</v>
      </c>
      <c r="H42" s="8">
        <v>17.600000000000001</v>
      </c>
      <c r="O42" s="25">
        <v>8.3000000000000007</v>
      </c>
      <c r="P42" s="26">
        <v>64</v>
      </c>
      <c r="Q42" s="27">
        <v>40.799999999999997</v>
      </c>
    </row>
    <row r="43" spans="1:17" x14ac:dyDescent="0.25">
      <c r="A43" s="8">
        <v>8.0299999999999994</v>
      </c>
      <c r="B43" s="7">
        <v>64</v>
      </c>
      <c r="C43" s="21">
        <v>40.799999999999997</v>
      </c>
      <c r="D43" s="8">
        <v>8.3000000000000007</v>
      </c>
      <c r="F43" s="8">
        <v>17.7</v>
      </c>
      <c r="G43" s="7">
        <v>1680</v>
      </c>
      <c r="H43" s="8">
        <v>17.7</v>
      </c>
      <c r="O43" s="25">
        <v>8.4</v>
      </c>
      <c r="P43" s="26">
        <v>65</v>
      </c>
      <c r="Q43" s="27">
        <v>41.1</v>
      </c>
    </row>
    <row r="44" spans="1:17" x14ac:dyDescent="0.25">
      <c r="A44" s="8">
        <v>8.0399999999999991</v>
      </c>
      <c r="B44" s="7">
        <v>65</v>
      </c>
      <c r="C44" s="21">
        <v>41.1</v>
      </c>
      <c r="D44" s="8">
        <v>8.4</v>
      </c>
      <c r="F44" s="8">
        <v>17.8</v>
      </c>
      <c r="G44" s="7">
        <v>1720</v>
      </c>
      <c r="H44" s="8">
        <v>17.8</v>
      </c>
      <c r="O44" s="25">
        <v>8.5</v>
      </c>
      <c r="P44" s="26">
        <v>66</v>
      </c>
      <c r="Q44" s="27">
        <v>41.4</v>
      </c>
    </row>
    <row r="45" spans="1:17" x14ac:dyDescent="0.25">
      <c r="A45" s="8">
        <v>8.0500000000000007</v>
      </c>
      <c r="B45" s="7">
        <v>66</v>
      </c>
      <c r="C45" s="21">
        <v>41.4</v>
      </c>
      <c r="D45" s="8">
        <v>8.5</v>
      </c>
      <c r="F45" s="8">
        <v>18.100000000000001</v>
      </c>
      <c r="G45" s="7">
        <v>1760</v>
      </c>
      <c r="H45" s="8">
        <v>18.100000000000001</v>
      </c>
      <c r="O45" s="25">
        <v>8.6</v>
      </c>
      <c r="P45" s="26">
        <v>67</v>
      </c>
      <c r="Q45" s="27">
        <v>41.8</v>
      </c>
    </row>
    <row r="46" spans="1:17" x14ac:dyDescent="0.25">
      <c r="A46" s="8">
        <v>8.06</v>
      </c>
      <c r="B46" s="7">
        <v>67</v>
      </c>
      <c r="C46" s="21">
        <v>41.8</v>
      </c>
      <c r="D46" s="8">
        <v>8.6</v>
      </c>
      <c r="F46" s="8">
        <v>18.2</v>
      </c>
      <c r="G46" s="7">
        <v>1800</v>
      </c>
      <c r="H46" s="8">
        <v>18.2</v>
      </c>
      <c r="O46" s="25">
        <v>8.6999999999999993</v>
      </c>
      <c r="P46" s="26">
        <v>68</v>
      </c>
      <c r="Q46" s="27">
        <v>42.1</v>
      </c>
    </row>
    <row r="47" spans="1:17" x14ac:dyDescent="0.25">
      <c r="A47" s="8">
        <v>8.07</v>
      </c>
      <c r="B47" s="7">
        <v>68</v>
      </c>
      <c r="C47" s="21">
        <v>42.1</v>
      </c>
      <c r="D47" s="8">
        <v>8.6999999999999993</v>
      </c>
      <c r="F47" s="8">
        <v>18.3</v>
      </c>
      <c r="G47" s="7">
        <v>1840</v>
      </c>
      <c r="H47" s="8">
        <v>18.3</v>
      </c>
      <c r="O47" s="25">
        <v>8.8000000000000007</v>
      </c>
      <c r="P47" s="26">
        <v>69</v>
      </c>
      <c r="Q47" s="27">
        <v>42.4</v>
      </c>
    </row>
    <row r="48" spans="1:17" x14ac:dyDescent="0.25">
      <c r="A48" s="8">
        <v>8.08</v>
      </c>
      <c r="B48" s="7">
        <v>69</v>
      </c>
      <c r="C48" s="21">
        <v>42.4</v>
      </c>
      <c r="D48" s="8">
        <v>8.8000000000000007</v>
      </c>
      <c r="F48" s="8">
        <v>18.399999999999999</v>
      </c>
      <c r="G48" s="7">
        <v>1880</v>
      </c>
      <c r="H48" s="8">
        <v>18.399999999999999</v>
      </c>
      <c r="O48" s="25">
        <v>8.9</v>
      </c>
      <c r="P48" s="26">
        <v>70</v>
      </c>
      <c r="Q48" s="27">
        <v>42.7</v>
      </c>
    </row>
    <row r="49" spans="1:17" x14ac:dyDescent="0.25">
      <c r="A49" s="8">
        <v>8.09</v>
      </c>
      <c r="B49" s="7">
        <v>70</v>
      </c>
      <c r="C49" s="21">
        <v>42.7</v>
      </c>
      <c r="D49" s="8">
        <v>8.9</v>
      </c>
      <c r="F49" s="8">
        <v>18.5</v>
      </c>
      <c r="G49" s="7">
        <v>1920</v>
      </c>
      <c r="H49" s="8">
        <v>18.5</v>
      </c>
      <c r="O49" s="28">
        <v>8.1</v>
      </c>
      <c r="P49" s="26">
        <v>71</v>
      </c>
      <c r="Q49" s="27">
        <v>43</v>
      </c>
    </row>
    <row r="50" spans="1:17" x14ac:dyDescent="0.25">
      <c r="A50" s="8">
        <v>8.1</v>
      </c>
      <c r="B50" s="7">
        <v>71</v>
      </c>
      <c r="C50" s="21">
        <v>43</v>
      </c>
      <c r="D50" s="8">
        <v>8.1</v>
      </c>
      <c r="F50" s="8">
        <v>18.600000000000001</v>
      </c>
      <c r="G50" s="7">
        <v>1960</v>
      </c>
      <c r="H50" s="8">
        <v>18.600000000000001</v>
      </c>
      <c r="O50" s="28">
        <v>8.11</v>
      </c>
      <c r="P50" s="26">
        <v>72</v>
      </c>
      <c r="Q50" s="27">
        <v>43.3</v>
      </c>
    </row>
    <row r="51" spans="1:17" x14ac:dyDescent="0.25">
      <c r="A51" s="8">
        <v>8.11</v>
      </c>
      <c r="B51" s="7">
        <v>72</v>
      </c>
      <c r="C51" s="21">
        <v>43.3</v>
      </c>
      <c r="D51" s="8">
        <v>8.11</v>
      </c>
      <c r="F51" s="8">
        <v>18.7</v>
      </c>
      <c r="G51" s="7">
        <v>2000</v>
      </c>
      <c r="H51" s="8">
        <v>18.7</v>
      </c>
      <c r="O51" s="25">
        <v>9.1</v>
      </c>
      <c r="P51" s="26">
        <v>73</v>
      </c>
      <c r="Q51" s="27">
        <v>43.6</v>
      </c>
    </row>
    <row r="52" spans="1:17" x14ac:dyDescent="0.25">
      <c r="A52" s="8">
        <v>9.01</v>
      </c>
      <c r="B52" s="7">
        <v>73</v>
      </c>
      <c r="C52" s="21">
        <v>43.6</v>
      </c>
      <c r="D52" s="8">
        <v>9.1</v>
      </c>
      <c r="F52" s="8">
        <v>18.8</v>
      </c>
      <c r="G52" s="7">
        <v>2040</v>
      </c>
      <c r="H52" s="8">
        <v>18.8</v>
      </c>
      <c r="O52" s="25">
        <v>9.1999999999999993</v>
      </c>
      <c r="P52" s="26">
        <v>74</v>
      </c>
      <c r="Q52" s="27">
        <v>43.9</v>
      </c>
    </row>
    <row r="53" spans="1:17" x14ac:dyDescent="0.25">
      <c r="A53" s="10">
        <v>9.02</v>
      </c>
      <c r="B53" s="7">
        <v>74</v>
      </c>
      <c r="C53" s="21">
        <v>43.9</v>
      </c>
      <c r="D53" s="10">
        <v>9.1999999999999993</v>
      </c>
      <c r="F53" s="8">
        <v>19.100000000000001</v>
      </c>
      <c r="G53" s="7">
        <v>2080</v>
      </c>
      <c r="H53" s="8">
        <v>19.100000000000001</v>
      </c>
      <c r="O53" s="25">
        <v>9.3000000000000007</v>
      </c>
      <c r="P53" s="26">
        <v>75</v>
      </c>
      <c r="Q53" s="27">
        <v>44.2</v>
      </c>
    </row>
    <row r="54" spans="1:17" x14ac:dyDescent="0.25">
      <c r="A54" s="8">
        <v>9.0299999999999994</v>
      </c>
      <c r="B54" s="7">
        <v>75</v>
      </c>
      <c r="C54" s="21">
        <v>44.2</v>
      </c>
      <c r="D54" s="8">
        <v>9.3000000000000007</v>
      </c>
      <c r="F54" s="8">
        <v>19.2</v>
      </c>
      <c r="G54" s="7">
        <v>2120</v>
      </c>
      <c r="H54" s="8">
        <v>19.2</v>
      </c>
      <c r="O54" s="25">
        <v>9.4</v>
      </c>
      <c r="P54" s="26">
        <v>76</v>
      </c>
      <c r="Q54" s="27">
        <v>44.5</v>
      </c>
    </row>
    <row r="55" spans="1:17" x14ac:dyDescent="0.25">
      <c r="A55" s="10">
        <v>9.0399999999999991</v>
      </c>
      <c r="B55" s="7">
        <v>76</v>
      </c>
      <c r="C55" s="21">
        <v>44.5</v>
      </c>
      <c r="D55" s="8">
        <v>9.4</v>
      </c>
      <c r="F55" s="8">
        <v>19.3</v>
      </c>
      <c r="G55" s="7">
        <v>2160</v>
      </c>
      <c r="H55" s="8">
        <v>19.3</v>
      </c>
      <c r="O55" s="25">
        <v>9.5</v>
      </c>
      <c r="P55" s="26">
        <v>77</v>
      </c>
      <c r="Q55" s="27">
        <v>44.8</v>
      </c>
    </row>
    <row r="56" spans="1:17" x14ac:dyDescent="0.25">
      <c r="A56" s="8">
        <v>9.0500000000000007</v>
      </c>
      <c r="B56" s="7">
        <v>77</v>
      </c>
      <c r="C56" s="21">
        <v>44.8</v>
      </c>
      <c r="D56" s="8">
        <v>9.5</v>
      </c>
      <c r="F56" s="8">
        <v>19.399999999999999</v>
      </c>
      <c r="G56" s="7">
        <v>2200</v>
      </c>
      <c r="H56" s="8">
        <v>19.399999999999999</v>
      </c>
      <c r="O56" s="25">
        <v>9.6</v>
      </c>
      <c r="P56" s="26">
        <v>78</v>
      </c>
      <c r="Q56" s="27">
        <v>45.2</v>
      </c>
    </row>
    <row r="57" spans="1:17" x14ac:dyDescent="0.25">
      <c r="A57" s="10">
        <v>9.06</v>
      </c>
      <c r="B57" s="7">
        <v>78</v>
      </c>
      <c r="C57" s="21">
        <v>45.2</v>
      </c>
      <c r="D57" s="8">
        <v>9.6</v>
      </c>
      <c r="F57" s="8">
        <v>19.5</v>
      </c>
      <c r="G57" s="7">
        <v>2240</v>
      </c>
      <c r="H57" s="8">
        <v>19.5</v>
      </c>
      <c r="O57" s="25">
        <v>9.6999999999999993</v>
      </c>
      <c r="P57" s="26">
        <v>79</v>
      </c>
      <c r="Q57" s="27">
        <v>45.5</v>
      </c>
    </row>
    <row r="58" spans="1:17" x14ac:dyDescent="0.25">
      <c r="A58" s="8">
        <v>9.07</v>
      </c>
      <c r="B58" s="7">
        <v>79</v>
      </c>
      <c r="C58" s="21">
        <v>45.5</v>
      </c>
      <c r="D58" s="8">
        <v>9.6999999999999993</v>
      </c>
      <c r="F58" s="8">
        <v>19.600000000000001</v>
      </c>
      <c r="G58" s="7">
        <v>2280</v>
      </c>
      <c r="H58" s="8">
        <v>19.600000000000001</v>
      </c>
      <c r="O58" s="25">
        <v>9.8000000000000007</v>
      </c>
      <c r="P58" s="26">
        <v>80</v>
      </c>
      <c r="Q58" s="27">
        <v>45.8</v>
      </c>
    </row>
    <row r="59" spans="1:17" x14ac:dyDescent="0.25">
      <c r="A59" s="10">
        <v>9.08</v>
      </c>
      <c r="B59" s="7">
        <v>80</v>
      </c>
      <c r="C59" s="21">
        <v>45.8</v>
      </c>
      <c r="D59" s="8">
        <v>9.8000000000000007</v>
      </c>
      <c r="F59" s="8">
        <v>19.7</v>
      </c>
      <c r="G59" s="7">
        <v>2320</v>
      </c>
      <c r="H59" s="8">
        <v>19.7</v>
      </c>
      <c r="O59" s="25">
        <v>9.9</v>
      </c>
      <c r="P59" s="26">
        <v>81</v>
      </c>
      <c r="Q59" s="27">
        <v>46.1</v>
      </c>
    </row>
    <row r="60" spans="1:17" x14ac:dyDescent="0.25">
      <c r="A60" s="8">
        <v>9.09</v>
      </c>
      <c r="B60" s="7">
        <v>81</v>
      </c>
      <c r="C60" s="21">
        <v>46.1</v>
      </c>
      <c r="D60" s="8">
        <v>9.9</v>
      </c>
      <c r="F60" s="8">
        <v>19.8</v>
      </c>
      <c r="G60" s="7">
        <v>2360</v>
      </c>
      <c r="H60" s="8">
        <v>19.8</v>
      </c>
      <c r="O60" s="28">
        <v>9.1</v>
      </c>
      <c r="P60" s="26">
        <v>82</v>
      </c>
      <c r="Q60" s="27">
        <v>46.4</v>
      </c>
    </row>
    <row r="61" spans="1:17" x14ac:dyDescent="0.25">
      <c r="A61" s="10">
        <v>9.1</v>
      </c>
      <c r="B61" s="7">
        <v>82</v>
      </c>
      <c r="C61" s="21">
        <v>46.4</v>
      </c>
      <c r="D61" s="8">
        <v>9.1</v>
      </c>
      <c r="F61" s="8">
        <v>20.100000000000001</v>
      </c>
      <c r="G61" s="7">
        <v>2400</v>
      </c>
      <c r="H61" s="8">
        <v>20.100000000000001</v>
      </c>
      <c r="O61" s="25">
        <v>9.11</v>
      </c>
      <c r="P61" s="26">
        <v>83</v>
      </c>
      <c r="Q61" s="27">
        <v>46.8</v>
      </c>
    </row>
    <row r="62" spans="1:17" x14ac:dyDescent="0.25">
      <c r="A62" s="8">
        <v>9.11</v>
      </c>
      <c r="B62" s="7">
        <v>83</v>
      </c>
      <c r="C62" s="21">
        <v>46.8</v>
      </c>
      <c r="D62" s="8">
        <v>9.11</v>
      </c>
      <c r="F62" s="8">
        <v>20.2</v>
      </c>
      <c r="G62" s="7">
        <v>2440</v>
      </c>
      <c r="H62" s="8">
        <v>20.2</v>
      </c>
      <c r="O62" s="25">
        <v>10.1</v>
      </c>
      <c r="P62" s="26">
        <v>84</v>
      </c>
      <c r="Q62" s="27">
        <v>47.1</v>
      </c>
    </row>
    <row r="63" spans="1:17" x14ac:dyDescent="0.25">
      <c r="A63" s="10">
        <v>10.01</v>
      </c>
      <c r="B63" s="7">
        <v>84</v>
      </c>
      <c r="C63" s="21">
        <v>47.1</v>
      </c>
      <c r="D63" s="10">
        <v>10.1</v>
      </c>
      <c r="F63" s="8">
        <v>20.3</v>
      </c>
      <c r="G63" s="7">
        <v>2480</v>
      </c>
      <c r="H63" s="8">
        <v>20.3</v>
      </c>
      <c r="O63" s="25">
        <v>10.199999999999999</v>
      </c>
      <c r="P63" s="26">
        <v>85</v>
      </c>
      <c r="Q63" s="27">
        <v>47.4</v>
      </c>
    </row>
    <row r="64" spans="1:17" x14ac:dyDescent="0.25">
      <c r="A64" s="8">
        <v>10.02</v>
      </c>
      <c r="B64" s="7">
        <v>85</v>
      </c>
      <c r="C64" s="21">
        <v>47.4</v>
      </c>
      <c r="D64" s="8">
        <v>10.199999999999999</v>
      </c>
      <c r="F64" s="8">
        <v>20.399999999999999</v>
      </c>
      <c r="G64" s="7">
        <v>2520</v>
      </c>
      <c r="H64" s="8">
        <v>20.399999999999999</v>
      </c>
      <c r="O64" s="25">
        <v>10.3</v>
      </c>
      <c r="P64" s="26">
        <v>86</v>
      </c>
      <c r="Q64" s="27">
        <v>47.7</v>
      </c>
    </row>
    <row r="65" spans="1:17" x14ac:dyDescent="0.25">
      <c r="A65" s="10">
        <v>10.029999999999999</v>
      </c>
      <c r="B65" s="7">
        <v>86</v>
      </c>
      <c r="C65" s="21">
        <v>47.7</v>
      </c>
      <c r="D65" s="8">
        <v>10.3</v>
      </c>
      <c r="F65" s="8">
        <v>20.5</v>
      </c>
      <c r="G65" s="7">
        <v>2560</v>
      </c>
      <c r="H65" s="8">
        <v>20.5</v>
      </c>
      <c r="O65" s="25">
        <v>10.4</v>
      </c>
      <c r="P65" s="26">
        <v>87</v>
      </c>
      <c r="Q65" s="27">
        <v>48</v>
      </c>
    </row>
    <row r="66" spans="1:17" x14ac:dyDescent="0.25">
      <c r="A66" s="8">
        <v>10.039999999999999</v>
      </c>
      <c r="B66" s="7">
        <v>87</v>
      </c>
      <c r="C66" s="21">
        <v>48</v>
      </c>
      <c r="D66" s="8">
        <v>10.4</v>
      </c>
      <c r="F66" s="8">
        <v>20.6</v>
      </c>
      <c r="G66" s="7">
        <v>2600</v>
      </c>
      <c r="H66" s="8">
        <v>20.6</v>
      </c>
      <c r="O66" s="25">
        <v>10.5</v>
      </c>
      <c r="P66" s="26">
        <v>88</v>
      </c>
      <c r="Q66" s="27">
        <v>48.3</v>
      </c>
    </row>
    <row r="67" spans="1:17" x14ac:dyDescent="0.25">
      <c r="A67" s="10">
        <v>10.050000000000001</v>
      </c>
      <c r="B67" s="7">
        <v>88</v>
      </c>
      <c r="C67" s="21">
        <v>48.3</v>
      </c>
      <c r="D67" s="8">
        <v>10.5</v>
      </c>
      <c r="F67" s="8">
        <v>20.7</v>
      </c>
      <c r="G67" s="7">
        <v>2640</v>
      </c>
      <c r="H67" s="8">
        <v>20.7</v>
      </c>
      <c r="O67" s="25">
        <v>10.6</v>
      </c>
      <c r="P67" s="26">
        <v>89</v>
      </c>
      <c r="Q67" s="27">
        <v>48.7</v>
      </c>
    </row>
    <row r="68" spans="1:17" x14ac:dyDescent="0.25">
      <c r="A68" s="8">
        <v>10.06</v>
      </c>
      <c r="B68" s="7">
        <v>89</v>
      </c>
      <c r="C68" s="21">
        <v>48.7</v>
      </c>
      <c r="D68" s="8">
        <v>10.6</v>
      </c>
      <c r="F68" s="8">
        <v>20.8</v>
      </c>
      <c r="G68" s="7">
        <v>2680</v>
      </c>
      <c r="H68" s="8">
        <v>20.8</v>
      </c>
      <c r="O68" s="25">
        <v>10.7</v>
      </c>
      <c r="P68" s="26">
        <v>90</v>
      </c>
      <c r="Q68" s="27">
        <v>49</v>
      </c>
    </row>
    <row r="69" spans="1:17" x14ac:dyDescent="0.25">
      <c r="A69" s="10">
        <v>10.07</v>
      </c>
      <c r="B69" s="7">
        <v>90</v>
      </c>
      <c r="C69" s="21">
        <v>49</v>
      </c>
      <c r="D69" s="8">
        <v>10.7</v>
      </c>
      <c r="F69" s="8">
        <v>21.1</v>
      </c>
      <c r="G69" s="7">
        <v>2720</v>
      </c>
      <c r="H69" s="8">
        <v>21.1</v>
      </c>
      <c r="O69" s="25">
        <v>10.8</v>
      </c>
      <c r="P69" s="26">
        <v>91</v>
      </c>
      <c r="Q69" s="27">
        <v>49.3</v>
      </c>
    </row>
    <row r="70" spans="1:17" x14ac:dyDescent="0.25">
      <c r="A70" s="8">
        <v>10.08</v>
      </c>
      <c r="B70" s="7">
        <v>91</v>
      </c>
      <c r="C70" s="21">
        <v>49.3</v>
      </c>
      <c r="D70" s="8">
        <v>10.8</v>
      </c>
      <c r="F70" s="8">
        <v>21.2</v>
      </c>
      <c r="G70" s="7">
        <v>2760</v>
      </c>
      <c r="H70" s="8">
        <v>21.2</v>
      </c>
      <c r="O70" s="25">
        <v>10.9</v>
      </c>
      <c r="P70" s="26">
        <v>92</v>
      </c>
      <c r="Q70" s="27">
        <v>49.6</v>
      </c>
    </row>
    <row r="71" spans="1:17" x14ac:dyDescent="0.25">
      <c r="A71" s="10">
        <v>10.09</v>
      </c>
      <c r="B71" s="7">
        <v>92</v>
      </c>
      <c r="C71" s="21">
        <v>49.6</v>
      </c>
      <c r="D71" s="8">
        <v>10.9</v>
      </c>
      <c r="F71" s="8">
        <v>21.3</v>
      </c>
      <c r="G71" s="7">
        <v>2800</v>
      </c>
      <c r="H71" s="8">
        <v>21.3</v>
      </c>
      <c r="O71" s="28">
        <v>10.1</v>
      </c>
      <c r="P71" s="26">
        <v>93</v>
      </c>
      <c r="Q71" s="27">
        <v>49.9</v>
      </c>
    </row>
    <row r="72" spans="1:17" x14ac:dyDescent="0.25">
      <c r="A72" s="8">
        <v>10.1</v>
      </c>
      <c r="B72" s="7">
        <v>93</v>
      </c>
      <c r="C72" s="21">
        <v>49.9</v>
      </c>
      <c r="D72" s="8">
        <v>10.1</v>
      </c>
      <c r="F72" s="8">
        <v>21.4</v>
      </c>
      <c r="G72" s="7">
        <v>2840</v>
      </c>
      <c r="H72" s="8">
        <v>21.4</v>
      </c>
      <c r="O72" s="25">
        <v>10.11</v>
      </c>
      <c r="P72" s="26">
        <v>94</v>
      </c>
      <c r="Q72" s="27">
        <v>50.2</v>
      </c>
    </row>
    <row r="73" spans="1:17" x14ac:dyDescent="0.25">
      <c r="A73" s="10">
        <v>10.11</v>
      </c>
      <c r="B73" s="7">
        <v>94</v>
      </c>
      <c r="C73" s="21">
        <v>50.2</v>
      </c>
      <c r="D73" s="10">
        <v>10.11</v>
      </c>
      <c r="F73" s="8">
        <v>21.5</v>
      </c>
      <c r="G73" s="7">
        <v>2880</v>
      </c>
      <c r="H73" s="8">
        <v>21.5</v>
      </c>
      <c r="O73" s="25">
        <v>11.1</v>
      </c>
      <c r="P73" s="26">
        <v>95</v>
      </c>
      <c r="Q73" s="27">
        <v>50.5</v>
      </c>
    </row>
    <row r="74" spans="1:17" x14ac:dyDescent="0.25">
      <c r="A74" s="10">
        <v>11.01</v>
      </c>
      <c r="B74" s="7">
        <v>95</v>
      </c>
      <c r="C74" s="21">
        <v>50.5</v>
      </c>
      <c r="D74" s="10">
        <v>11.1</v>
      </c>
      <c r="F74" s="8">
        <v>21.6</v>
      </c>
      <c r="G74" s="7">
        <v>2920</v>
      </c>
      <c r="H74" s="8">
        <v>21.6</v>
      </c>
      <c r="O74" s="25">
        <v>11.2</v>
      </c>
      <c r="P74" s="26">
        <v>96</v>
      </c>
      <c r="Q74" s="27">
        <v>50.8</v>
      </c>
    </row>
    <row r="75" spans="1:17" x14ac:dyDescent="0.25">
      <c r="A75" s="8">
        <v>11.02</v>
      </c>
      <c r="B75" s="7">
        <v>96</v>
      </c>
      <c r="C75" s="21">
        <v>50.8</v>
      </c>
      <c r="D75" s="8">
        <v>11.2</v>
      </c>
      <c r="F75" s="8">
        <v>21.7</v>
      </c>
      <c r="G75" s="7">
        <v>2960</v>
      </c>
      <c r="H75" s="8">
        <v>21.7</v>
      </c>
      <c r="O75" s="25">
        <v>11.3</v>
      </c>
      <c r="P75" s="26">
        <v>97</v>
      </c>
      <c r="Q75" s="27">
        <v>51.1</v>
      </c>
    </row>
    <row r="76" spans="1:17" x14ac:dyDescent="0.25">
      <c r="A76" s="10">
        <v>11.03</v>
      </c>
      <c r="B76" s="7">
        <v>97</v>
      </c>
      <c r="C76" s="21">
        <v>51.1</v>
      </c>
      <c r="D76" s="8">
        <v>11.3</v>
      </c>
      <c r="F76" s="8">
        <v>21.8</v>
      </c>
      <c r="G76" s="7">
        <v>3000</v>
      </c>
      <c r="H76" s="8">
        <v>21.8</v>
      </c>
      <c r="O76" s="25">
        <v>11.4</v>
      </c>
      <c r="P76" s="26">
        <v>98</v>
      </c>
      <c r="Q76" s="27">
        <v>51.4</v>
      </c>
    </row>
    <row r="77" spans="1:17" x14ac:dyDescent="0.25">
      <c r="A77" s="8">
        <v>11.04</v>
      </c>
      <c r="B77" s="7">
        <v>98</v>
      </c>
      <c r="C77" s="21">
        <v>51.4</v>
      </c>
      <c r="D77" s="8">
        <v>11.4</v>
      </c>
      <c r="F77" s="8">
        <v>22.1</v>
      </c>
      <c r="G77" s="7">
        <v>3040</v>
      </c>
      <c r="H77" s="8">
        <v>22.1</v>
      </c>
      <c r="O77" s="25">
        <v>11.5</v>
      </c>
      <c r="P77" s="26">
        <v>99</v>
      </c>
      <c r="Q77" s="27">
        <v>51.6</v>
      </c>
    </row>
    <row r="78" spans="1:17" x14ac:dyDescent="0.25">
      <c r="A78" s="10">
        <v>11.05</v>
      </c>
      <c r="B78" s="7">
        <v>99</v>
      </c>
      <c r="C78" s="21">
        <v>51.6</v>
      </c>
      <c r="D78" s="8">
        <v>11.5</v>
      </c>
      <c r="F78" s="8">
        <v>22.2</v>
      </c>
      <c r="G78" s="7">
        <v>3080</v>
      </c>
      <c r="H78" s="8">
        <v>22.2</v>
      </c>
      <c r="O78" s="25">
        <v>11.6</v>
      </c>
      <c r="P78" s="26">
        <v>100</v>
      </c>
      <c r="Q78" s="27">
        <v>51.9</v>
      </c>
    </row>
    <row r="79" spans="1:17" x14ac:dyDescent="0.25">
      <c r="A79" s="8">
        <v>11.06</v>
      </c>
      <c r="B79" s="7">
        <v>100</v>
      </c>
      <c r="C79" s="21">
        <v>51.9</v>
      </c>
      <c r="D79" s="8">
        <v>11.6</v>
      </c>
      <c r="F79" s="8">
        <v>22.3</v>
      </c>
      <c r="G79" s="7">
        <v>3120</v>
      </c>
      <c r="H79" s="8">
        <v>22.3</v>
      </c>
      <c r="O79" s="25">
        <v>11.7</v>
      </c>
      <c r="P79" s="26">
        <v>101</v>
      </c>
      <c r="Q79" s="27">
        <v>52.2</v>
      </c>
    </row>
    <row r="80" spans="1:17" x14ac:dyDescent="0.25">
      <c r="A80" s="10">
        <v>11.07</v>
      </c>
      <c r="B80" s="7">
        <v>101</v>
      </c>
      <c r="C80" s="21">
        <v>52.2</v>
      </c>
      <c r="D80" s="8">
        <v>11.7</v>
      </c>
      <c r="F80" s="8">
        <v>22.4</v>
      </c>
      <c r="G80" s="7">
        <v>3160</v>
      </c>
      <c r="H80" s="8">
        <v>22.4</v>
      </c>
      <c r="O80" s="25">
        <v>11.8</v>
      </c>
      <c r="P80" s="26">
        <v>102</v>
      </c>
      <c r="Q80" s="27">
        <v>52.5</v>
      </c>
    </row>
    <row r="81" spans="1:17" x14ac:dyDescent="0.25">
      <c r="A81" s="8">
        <v>11.08</v>
      </c>
      <c r="B81" s="7">
        <v>102</v>
      </c>
      <c r="C81" s="21">
        <v>52.5</v>
      </c>
      <c r="D81" s="8">
        <v>11.8</v>
      </c>
      <c r="F81" s="8">
        <v>22.5</v>
      </c>
      <c r="G81" s="7">
        <v>3200</v>
      </c>
      <c r="H81" s="8">
        <v>22.5</v>
      </c>
      <c r="O81" s="25">
        <v>11.9</v>
      </c>
      <c r="P81" s="26">
        <v>103</v>
      </c>
      <c r="Q81" s="27">
        <v>52.8</v>
      </c>
    </row>
    <row r="82" spans="1:17" x14ac:dyDescent="0.25">
      <c r="A82" s="10">
        <v>11.09</v>
      </c>
      <c r="B82" s="7">
        <v>103</v>
      </c>
      <c r="C82" s="21">
        <v>52.8</v>
      </c>
      <c r="D82" s="8">
        <v>11.9</v>
      </c>
      <c r="F82" s="8">
        <v>22.6</v>
      </c>
      <c r="G82" s="7">
        <v>3240</v>
      </c>
      <c r="H82" s="8">
        <v>22.6</v>
      </c>
      <c r="O82" s="28">
        <v>11.1</v>
      </c>
      <c r="P82" s="26">
        <v>104</v>
      </c>
      <c r="Q82" s="27">
        <v>53.1</v>
      </c>
    </row>
    <row r="83" spans="1:17" x14ac:dyDescent="0.25">
      <c r="A83" s="8">
        <v>11.1</v>
      </c>
      <c r="B83" s="7">
        <v>104</v>
      </c>
      <c r="C83" s="21">
        <v>53.1</v>
      </c>
      <c r="D83" s="8">
        <v>11.1</v>
      </c>
      <c r="F83" s="8">
        <v>22.7</v>
      </c>
      <c r="G83" s="7">
        <v>3280</v>
      </c>
      <c r="H83" s="8">
        <v>22.7</v>
      </c>
      <c r="O83" s="25">
        <v>11.11</v>
      </c>
      <c r="P83" s="26">
        <v>105</v>
      </c>
      <c r="Q83" s="27">
        <v>53.4</v>
      </c>
    </row>
    <row r="84" spans="1:17" x14ac:dyDescent="0.25">
      <c r="A84" s="10">
        <v>11.11</v>
      </c>
      <c r="B84" s="7">
        <v>105</v>
      </c>
      <c r="C84" s="21">
        <v>53.4</v>
      </c>
      <c r="D84" s="10">
        <v>11.11</v>
      </c>
      <c r="F84" s="8">
        <v>22.8</v>
      </c>
      <c r="G84" s="7">
        <v>3320</v>
      </c>
      <c r="H84" s="8">
        <v>22.8</v>
      </c>
      <c r="O84" s="25">
        <v>11.12</v>
      </c>
      <c r="P84" s="26">
        <v>106</v>
      </c>
      <c r="Q84" s="27">
        <v>53.7</v>
      </c>
    </row>
    <row r="85" spans="1:17" x14ac:dyDescent="0.25">
      <c r="A85" s="8">
        <v>11.12</v>
      </c>
      <c r="B85" s="7">
        <v>106</v>
      </c>
      <c r="C85" s="21">
        <v>53.7</v>
      </c>
      <c r="D85" s="8">
        <v>11.12</v>
      </c>
      <c r="F85" s="8">
        <v>23.1</v>
      </c>
      <c r="G85" s="7">
        <v>3360</v>
      </c>
      <c r="H85" s="8">
        <v>23.1</v>
      </c>
      <c r="O85" s="25">
        <v>12.1</v>
      </c>
      <c r="P85" s="26">
        <v>107</v>
      </c>
      <c r="Q85" s="27">
        <v>54</v>
      </c>
    </row>
    <row r="86" spans="1:17" x14ac:dyDescent="0.25">
      <c r="A86" s="8">
        <v>12.01</v>
      </c>
      <c r="B86" s="7">
        <v>107</v>
      </c>
      <c r="C86" s="21">
        <v>54</v>
      </c>
      <c r="D86" s="8">
        <v>12.1</v>
      </c>
      <c r="F86" s="8">
        <v>23.2</v>
      </c>
      <c r="G86" s="7">
        <v>3400</v>
      </c>
      <c r="H86" s="8">
        <v>23.2</v>
      </c>
      <c r="O86" s="25">
        <v>12.2</v>
      </c>
      <c r="P86" s="26">
        <v>108</v>
      </c>
      <c r="Q86" s="27">
        <v>54.3</v>
      </c>
    </row>
    <row r="87" spans="1:17" x14ac:dyDescent="0.25">
      <c r="A87" s="8">
        <v>12.02</v>
      </c>
      <c r="B87" s="7">
        <v>108</v>
      </c>
      <c r="C87" s="21">
        <v>54.3</v>
      </c>
      <c r="D87" s="8">
        <v>12.2</v>
      </c>
      <c r="F87" s="8">
        <v>23.3</v>
      </c>
      <c r="G87" s="7">
        <v>3440</v>
      </c>
      <c r="H87" s="8">
        <v>23.3</v>
      </c>
      <c r="O87" s="25">
        <v>12.3</v>
      </c>
      <c r="P87" s="26">
        <v>109</v>
      </c>
      <c r="Q87" s="27">
        <v>54.5</v>
      </c>
    </row>
    <row r="88" spans="1:17" x14ac:dyDescent="0.25">
      <c r="A88" s="8">
        <v>12.03</v>
      </c>
      <c r="B88" s="7">
        <v>109</v>
      </c>
      <c r="C88" s="21">
        <v>54.5</v>
      </c>
      <c r="D88" s="8">
        <v>12.3</v>
      </c>
      <c r="F88" s="8">
        <v>23.4</v>
      </c>
      <c r="G88" s="7">
        <v>3480</v>
      </c>
      <c r="H88" s="8">
        <v>23.4</v>
      </c>
      <c r="O88" s="25">
        <v>12.4</v>
      </c>
      <c r="P88" s="26">
        <v>110</v>
      </c>
      <c r="Q88" s="27">
        <v>54.8</v>
      </c>
    </row>
    <row r="89" spans="1:17" x14ac:dyDescent="0.25">
      <c r="A89" s="8">
        <v>12.04</v>
      </c>
      <c r="B89" s="7">
        <v>110</v>
      </c>
      <c r="C89" s="21">
        <v>54.8</v>
      </c>
      <c r="D89" s="8">
        <v>12.4</v>
      </c>
      <c r="F89" s="8">
        <v>23.5</v>
      </c>
      <c r="G89" s="7">
        <v>3520</v>
      </c>
      <c r="H89" s="8">
        <v>23.5</v>
      </c>
      <c r="O89" s="25">
        <v>12.5</v>
      </c>
      <c r="P89" s="26">
        <v>111</v>
      </c>
      <c r="Q89" s="27">
        <v>55.1</v>
      </c>
    </row>
    <row r="90" spans="1:17" x14ac:dyDescent="0.25">
      <c r="A90" s="8">
        <v>12.05</v>
      </c>
      <c r="B90" s="7">
        <v>111</v>
      </c>
      <c r="C90" s="21">
        <v>55.1</v>
      </c>
      <c r="D90" s="8">
        <v>12.5</v>
      </c>
      <c r="F90" s="8">
        <v>23.6</v>
      </c>
      <c r="G90" s="7">
        <v>3560</v>
      </c>
      <c r="H90" s="8">
        <v>23.6</v>
      </c>
      <c r="O90" s="25">
        <v>12.6</v>
      </c>
      <c r="P90" s="26">
        <v>112</v>
      </c>
      <c r="Q90" s="27">
        <v>55.4</v>
      </c>
    </row>
    <row r="91" spans="1:17" x14ac:dyDescent="0.25">
      <c r="A91" s="8">
        <v>12.06</v>
      </c>
      <c r="B91" s="7">
        <v>112</v>
      </c>
      <c r="C91" s="21">
        <v>55.4</v>
      </c>
      <c r="D91" s="8">
        <v>12.6</v>
      </c>
      <c r="F91" s="8">
        <v>23.7</v>
      </c>
      <c r="G91" s="7">
        <v>3600</v>
      </c>
      <c r="H91" s="8">
        <v>23.7</v>
      </c>
      <c r="O91" s="25">
        <v>12.7</v>
      </c>
      <c r="P91" s="26">
        <v>113</v>
      </c>
      <c r="Q91" s="27">
        <v>55.7</v>
      </c>
    </row>
    <row r="92" spans="1:17" x14ac:dyDescent="0.25">
      <c r="A92" s="8">
        <v>12.07</v>
      </c>
      <c r="B92" s="7">
        <v>113</v>
      </c>
      <c r="C92" s="21">
        <v>55.7</v>
      </c>
      <c r="D92" s="8">
        <v>12.7</v>
      </c>
      <c r="F92" s="8">
        <v>23.8</v>
      </c>
      <c r="G92" s="7">
        <v>3640</v>
      </c>
      <c r="H92" s="8">
        <v>23.8</v>
      </c>
      <c r="O92" s="25">
        <v>12.8</v>
      </c>
      <c r="P92" s="26">
        <v>114</v>
      </c>
      <c r="Q92" s="27">
        <v>56</v>
      </c>
    </row>
    <row r="93" spans="1:17" x14ac:dyDescent="0.25">
      <c r="A93" s="8">
        <v>12.08</v>
      </c>
      <c r="B93" s="7">
        <v>114</v>
      </c>
      <c r="C93" s="21">
        <v>56</v>
      </c>
      <c r="D93" s="8">
        <v>12.8</v>
      </c>
      <c r="F93" s="8"/>
      <c r="G93" s="7"/>
      <c r="O93" s="25">
        <v>12.9</v>
      </c>
      <c r="P93" s="26">
        <v>115</v>
      </c>
      <c r="Q93" s="27">
        <v>56.2</v>
      </c>
    </row>
    <row r="94" spans="1:17" x14ac:dyDescent="0.25">
      <c r="A94" s="8">
        <v>12.09</v>
      </c>
      <c r="B94" s="7">
        <v>115</v>
      </c>
      <c r="C94" s="21">
        <v>56.2</v>
      </c>
      <c r="D94" s="8">
        <v>12.9</v>
      </c>
      <c r="F94" s="8"/>
      <c r="G94" s="7"/>
      <c r="O94" s="28">
        <v>12.1</v>
      </c>
      <c r="P94" s="26">
        <v>116</v>
      </c>
      <c r="Q94" s="27">
        <v>56.5</v>
      </c>
    </row>
    <row r="95" spans="1:17" x14ac:dyDescent="0.25">
      <c r="A95" s="8">
        <v>12.1</v>
      </c>
      <c r="B95" s="7">
        <v>116</v>
      </c>
      <c r="C95" s="21">
        <v>56.5</v>
      </c>
      <c r="D95" s="10">
        <v>12.1</v>
      </c>
      <c r="F95" s="8"/>
      <c r="G95" s="7"/>
      <c r="O95" s="25">
        <v>12.11</v>
      </c>
      <c r="P95" s="26">
        <v>117</v>
      </c>
      <c r="Q95" s="27">
        <v>56.8</v>
      </c>
    </row>
    <row r="96" spans="1:17" x14ac:dyDescent="0.25">
      <c r="A96" s="8">
        <v>12.11</v>
      </c>
      <c r="B96" s="7">
        <v>117</v>
      </c>
      <c r="C96" s="21">
        <v>56.8</v>
      </c>
      <c r="D96" s="8">
        <v>12.11</v>
      </c>
      <c r="F96" s="8"/>
      <c r="G96" s="7"/>
      <c r="O96" s="25">
        <v>12.12</v>
      </c>
      <c r="P96" s="26">
        <v>118</v>
      </c>
      <c r="Q96" s="27">
        <v>57.1</v>
      </c>
    </row>
    <row r="97" spans="1:17" x14ac:dyDescent="0.25">
      <c r="A97" s="8">
        <v>12.12</v>
      </c>
      <c r="B97" s="7">
        <v>118</v>
      </c>
      <c r="C97" s="21">
        <v>57.1</v>
      </c>
      <c r="D97" s="8">
        <v>12.12</v>
      </c>
      <c r="F97" s="8"/>
      <c r="G97" s="7"/>
      <c r="O97" s="25">
        <v>13.1</v>
      </c>
      <c r="P97" s="26">
        <v>119</v>
      </c>
      <c r="Q97" s="27">
        <v>57.3</v>
      </c>
    </row>
    <row r="98" spans="1:17" x14ac:dyDescent="0.25">
      <c r="A98" s="8">
        <v>13.01</v>
      </c>
      <c r="B98" s="7">
        <v>119</v>
      </c>
      <c r="C98" s="21">
        <v>57.3</v>
      </c>
      <c r="D98" s="8">
        <v>13.1</v>
      </c>
      <c r="F98" s="8"/>
      <c r="G98" s="7"/>
      <c r="O98" s="25">
        <v>13.2</v>
      </c>
      <c r="P98" s="26">
        <v>120</v>
      </c>
      <c r="Q98" s="27">
        <v>57.6</v>
      </c>
    </row>
    <row r="99" spans="1:17" x14ac:dyDescent="0.25">
      <c r="A99" s="8">
        <v>13.02</v>
      </c>
      <c r="B99" s="7">
        <v>120</v>
      </c>
      <c r="C99" s="21">
        <v>57.6</v>
      </c>
      <c r="D99" s="8">
        <v>13.2</v>
      </c>
      <c r="F99" s="8"/>
      <c r="G99" s="7"/>
      <c r="O99" s="25">
        <v>13.3</v>
      </c>
      <c r="P99" s="26">
        <v>121</v>
      </c>
      <c r="Q99" s="27">
        <v>57.9</v>
      </c>
    </row>
    <row r="100" spans="1:17" x14ac:dyDescent="0.25">
      <c r="A100" s="8">
        <v>13.03</v>
      </c>
      <c r="B100" s="7">
        <v>121</v>
      </c>
      <c r="C100" s="21">
        <v>57.9</v>
      </c>
      <c r="D100" s="8">
        <v>13.3</v>
      </c>
      <c r="F100" s="8"/>
      <c r="G100" s="7"/>
      <c r="O100" s="25">
        <v>13.4</v>
      </c>
      <c r="P100" s="26">
        <v>122</v>
      </c>
      <c r="Q100" s="27">
        <v>58.2</v>
      </c>
    </row>
    <row r="101" spans="1:17" x14ac:dyDescent="0.25">
      <c r="A101" s="8">
        <v>13.04</v>
      </c>
      <c r="B101" s="7">
        <v>122</v>
      </c>
      <c r="C101" s="21">
        <v>58.2</v>
      </c>
      <c r="D101" s="8">
        <v>13.4</v>
      </c>
      <c r="F101" s="8"/>
      <c r="G101" s="7"/>
      <c r="O101" s="25">
        <v>13.5</v>
      </c>
      <c r="P101" s="26">
        <v>123</v>
      </c>
      <c r="Q101" s="27">
        <v>58.2</v>
      </c>
    </row>
    <row r="102" spans="1:17" x14ac:dyDescent="0.25">
      <c r="A102" s="8">
        <v>13.05</v>
      </c>
      <c r="B102" s="7">
        <v>123</v>
      </c>
      <c r="C102" s="21">
        <v>58.2</v>
      </c>
      <c r="D102" s="8">
        <v>13.5</v>
      </c>
      <c r="F102" s="8"/>
      <c r="G102" s="7"/>
      <c r="O102" s="25">
        <v>13.6</v>
      </c>
      <c r="P102" s="26">
        <v>124</v>
      </c>
      <c r="Q102" s="27">
        <v>58.7</v>
      </c>
    </row>
    <row r="103" spans="1:17" x14ac:dyDescent="0.25">
      <c r="A103" s="8">
        <v>13.06</v>
      </c>
      <c r="B103" s="7">
        <v>124</v>
      </c>
      <c r="C103" s="21">
        <v>58.7</v>
      </c>
      <c r="D103" s="8">
        <v>13.6</v>
      </c>
      <c r="F103" s="8"/>
      <c r="G103" s="7"/>
      <c r="O103" s="25">
        <v>13.7</v>
      </c>
      <c r="P103" s="26">
        <v>125</v>
      </c>
      <c r="Q103" s="27">
        <v>59</v>
      </c>
    </row>
    <row r="104" spans="1:17" x14ac:dyDescent="0.25">
      <c r="A104" s="8">
        <v>13.07</v>
      </c>
      <c r="B104" s="7">
        <v>125</v>
      </c>
      <c r="C104" s="21">
        <v>59</v>
      </c>
      <c r="D104" s="8">
        <v>13.7</v>
      </c>
      <c r="F104" s="8"/>
      <c r="G104" s="7"/>
      <c r="O104" s="25">
        <v>13.8</v>
      </c>
      <c r="P104" s="26">
        <v>126</v>
      </c>
      <c r="Q104" s="27">
        <v>59.3</v>
      </c>
    </row>
    <row r="105" spans="1:17" x14ac:dyDescent="0.25">
      <c r="A105" s="8">
        <v>13.08</v>
      </c>
      <c r="B105" s="7">
        <v>126</v>
      </c>
      <c r="C105" s="21">
        <v>59.3</v>
      </c>
      <c r="D105" s="8">
        <v>13.8</v>
      </c>
      <c r="F105" s="8"/>
      <c r="G105" s="7"/>
      <c r="O105" s="25">
        <v>13.9</v>
      </c>
      <c r="P105" s="26">
        <v>127</v>
      </c>
      <c r="Q105" s="27">
        <v>59.5</v>
      </c>
    </row>
    <row r="106" spans="1:17" x14ac:dyDescent="0.25">
      <c r="A106" s="8">
        <v>13.09</v>
      </c>
      <c r="B106" s="7">
        <v>127</v>
      </c>
      <c r="C106" s="21">
        <v>59.5</v>
      </c>
      <c r="D106" s="10">
        <v>13.9</v>
      </c>
      <c r="F106" s="8"/>
      <c r="G106" s="7"/>
      <c r="O106" s="28">
        <v>13.1</v>
      </c>
      <c r="P106" s="26">
        <v>128</v>
      </c>
      <c r="Q106" s="27">
        <v>59.8</v>
      </c>
    </row>
    <row r="107" spans="1:17" x14ac:dyDescent="0.25">
      <c r="A107" s="8">
        <v>13.1</v>
      </c>
      <c r="B107" s="7">
        <v>128</v>
      </c>
      <c r="C107" s="21">
        <v>59.8</v>
      </c>
      <c r="D107" s="8">
        <v>13.1</v>
      </c>
      <c r="F107" s="8"/>
      <c r="G107" s="7"/>
      <c r="O107" s="25">
        <v>13.11</v>
      </c>
      <c r="P107" s="26">
        <v>129</v>
      </c>
      <c r="Q107" s="27">
        <v>60</v>
      </c>
    </row>
    <row r="108" spans="1:17" x14ac:dyDescent="0.25">
      <c r="A108" s="8">
        <v>13.11</v>
      </c>
      <c r="B108" s="7">
        <v>129</v>
      </c>
      <c r="C108" s="21">
        <v>60</v>
      </c>
      <c r="D108" s="8">
        <v>13.11</v>
      </c>
      <c r="F108" s="8"/>
      <c r="G108" s="7"/>
      <c r="O108" s="25">
        <v>13.12</v>
      </c>
      <c r="P108" s="26">
        <v>130</v>
      </c>
      <c r="Q108" s="27">
        <v>60.3</v>
      </c>
    </row>
    <row r="109" spans="1:17" x14ac:dyDescent="0.25">
      <c r="A109" s="8">
        <v>13.12</v>
      </c>
      <c r="B109" s="7">
        <v>130</v>
      </c>
      <c r="C109" s="21">
        <v>60.3</v>
      </c>
      <c r="D109" s="8">
        <v>13.12</v>
      </c>
      <c r="F109" s="8"/>
      <c r="G109" s="7"/>
      <c r="O109" s="25">
        <v>13.13</v>
      </c>
      <c r="P109" s="26">
        <v>131</v>
      </c>
      <c r="Q109" s="27">
        <v>60.6</v>
      </c>
    </row>
    <row r="110" spans="1:17" x14ac:dyDescent="0.25">
      <c r="A110" s="8">
        <v>13.13</v>
      </c>
      <c r="B110" s="7">
        <v>131</v>
      </c>
      <c r="C110" s="21">
        <v>60.6</v>
      </c>
      <c r="D110" s="8">
        <v>13.13</v>
      </c>
      <c r="F110" s="8"/>
      <c r="G110" s="7"/>
      <c r="O110" s="25">
        <v>14.1</v>
      </c>
      <c r="P110" s="26">
        <v>132</v>
      </c>
      <c r="Q110" s="27">
        <v>60.8</v>
      </c>
    </row>
    <row r="111" spans="1:17" x14ac:dyDescent="0.25">
      <c r="A111" s="8">
        <v>14.01</v>
      </c>
      <c r="B111" s="7">
        <v>132</v>
      </c>
      <c r="C111" s="21">
        <v>60.8</v>
      </c>
      <c r="D111" s="8">
        <v>14.1</v>
      </c>
      <c r="F111" s="8"/>
      <c r="G111" s="7"/>
      <c r="O111" s="25">
        <v>14.2</v>
      </c>
      <c r="P111" s="26">
        <v>133</v>
      </c>
      <c r="Q111" s="27">
        <v>61.1</v>
      </c>
    </row>
    <row r="112" spans="1:17" x14ac:dyDescent="0.25">
      <c r="A112" s="8">
        <v>14.02</v>
      </c>
      <c r="B112" s="7">
        <v>133</v>
      </c>
      <c r="C112" s="21">
        <v>61.1</v>
      </c>
      <c r="D112" s="8">
        <v>14.2</v>
      </c>
      <c r="F112" s="8"/>
      <c r="G112" s="7"/>
      <c r="O112" s="25">
        <v>14.3</v>
      </c>
      <c r="P112" s="26">
        <v>134</v>
      </c>
      <c r="Q112" s="27">
        <v>61.4</v>
      </c>
    </row>
    <row r="113" spans="1:17" x14ac:dyDescent="0.25">
      <c r="A113" s="8">
        <v>14.03</v>
      </c>
      <c r="B113" s="7">
        <v>134</v>
      </c>
      <c r="C113" s="21">
        <v>61.4</v>
      </c>
      <c r="D113" s="8">
        <v>14.3</v>
      </c>
      <c r="F113" s="8"/>
      <c r="G113" s="7"/>
      <c r="O113" s="25">
        <v>14.4</v>
      </c>
      <c r="P113" s="26">
        <v>135</v>
      </c>
      <c r="Q113" s="27">
        <v>61.7</v>
      </c>
    </row>
    <row r="114" spans="1:17" x14ac:dyDescent="0.25">
      <c r="A114" s="8">
        <v>14.04</v>
      </c>
      <c r="B114" s="7">
        <v>135</v>
      </c>
      <c r="C114" s="21">
        <v>61.7</v>
      </c>
      <c r="D114" s="8">
        <v>14.4</v>
      </c>
      <c r="F114" s="8"/>
      <c r="G114" s="7"/>
      <c r="O114" s="25">
        <v>14.5</v>
      </c>
      <c r="P114" s="26">
        <v>136</v>
      </c>
      <c r="Q114" s="27">
        <v>61.9</v>
      </c>
    </row>
    <row r="115" spans="1:17" x14ac:dyDescent="0.25">
      <c r="A115" s="8">
        <v>14.05</v>
      </c>
      <c r="B115" s="7">
        <v>136</v>
      </c>
      <c r="C115" s="21">
        <v>61.9</v>
      </c>
      <c r="D115" s="8">
        <v>14.5</v>
      </c>
      <c r="F115" s="8"/>
      <c r="G115" s="7"/>
      <c r="O115" s="25">
        <v>14.6</v>
      </c>
      <c r="P115" s="26">
        <v>137</v>
      </c>
      <c r="Q115" s="27">
        <v>62.2</v>
      </c>
    </row>
    <row r="116" spans="1:17" x14ac:dyDescent="0.25">
      <c r="A116" s="8">
        <v>14.06</v>
      </c>
      <c r="B116" s="7">
        <v>137</v>
      </c>
      <c r="C116" s="21">
        <v>62.2</v>
      </c>
      <c r="D116" s="8">
        <v>14.6</v>
      </c>
      <c r="F116" s="8"/>
      <c r="G116" s="7"/>
      <c r="O116" s="25">
        <v>14.7</v>
      </c>
      <c r="P116" s="26">
        <v>138</v>
      </c>
      <c r="Q116" s="27">
        <v>62.4</v>
      </c>
    </row>
    <row r="117" spans="1:17" x14ac:dyDescent="0.25">
      <c r="A117" s="8">
        <v>14.07</v>
      </c>
      <c r="B117" s="7">
        <v>138</v>
      </c>
      <c r="C117" s="21">
        <v>62.4</v>
      </c>
      <c r="D117" s="8">
        <v>14.7</v>
      </c>
      <c r="F117" s="8"/>
      <c r="G117" s="7"/>
      <c r="O117" s="25">
        <v>14.8</v>
      </c>
      <c r="P117" s="26">
        <v>139</v>
      </c>
      <c r="Q117" s="27">
        <v>62.7</v>
      </c>
    </row>
    <row r="118" spans="1:17" x14ac:dyDescent="0.25">
      <c r="A118" s="8">
        <v>14.08</v>
      </c>
      <c r="B118" s="7">
        <v>139</v>
      </c>
      <c r="C118" s="21">
        <v>62.7</v>
      </c>
      <c r="D118" s="10">
        <v>14.8</v>
      </c>
      <c r="F118" s="8"/>
      <c r="G118" s="7"/>
      <c r="O118" s="25">
        <v>14.9</v>
      </c>
      <c r="P118" s="26">
        <v>140</v>
      </c>
      <c r="Q118" s="27">
        <v>62.9</v>
      </c>
    </row>
    <row r="119" spans="1:17" x14ac:dyDescent="0.25">
      <c r="A119" s="8">
        <v>14.09</v>
      </c>
      <c r="B119" s="7">
        <v>140</v>
      </c>
      <c r="C119" s="21">
        <v>62.9</v>
      </c>
      <c r="D119" s="8">
        <v>14.9</v>
      </c>
      <c r="F119" s="8"/>
      <c r="G119" s="7"/>
      <c r="O119" s="28">
        <v>14.1</v>
      </c>
      <c r="P119" s="26">
        <v>141</v>
      </c>
      <c r="Q119" s="27">
        <v>63.2</v>
      </c>
    </row>
    <row r="120" spans="1:17" x14ac:dyDescent="0.25">
      <c r="A120" s="8">
        <v>14.1</v>
      </c>
      <c r="B120" s="7">
        <v>141</v>
      </c>
      <c r="C120" s="21">
        <v>63.2</v>
      </c>
      <c r="D120" s="8">
        <v>14.1</v>
      </c>
      <c r="F120" s="8"/>
      <c r="G120" s="7"/>
      <c r="O120" s="25">
        <v>14.11</v>
      </c>
      <c r="P120" s="26">
        <v>142</v>
      </c>
      <c r="Q120" s="27">
        <v>63.4</v>
      </c>
    </row>
    <row r="121" spans="1:17" x14ac:dyDescent="0.25">
      <c r="A121" s="8">
        <v>14.11</v>
      </c>
      <c r="B121" s="7">
        <v>142</v>
      </c>
      <c r="C121" s="21">
        <v>63.4</v>
      </c>
      <c r="D121" s="8">
        <v>14.11</v>
      </c>
      <c r="F121" s="8"/>
      <c r="G121" s="7"/>
      <c r="O121" s="25">
        <v>14.12</v>
      </c>
      <c r="P121" s="26">
        <v>143</v>
      </c>
      <c r="Q121" s="27">
        <v>63.7</v>
      </c>
    </row>
    <row r="122" spans="1:17" x14ac:dyDescent="0.25">
      <c r="A122" s="8">
        <v>14.12</v>
      </c>
      <c r="B122" s="7">
        <v>143</v>
      </c>
      <c r="C122" s="21">
        <v>63.7</v>
      </c>
      <c r="D122" s="8">
        <v>14.12</v>
      </c>
      <c r="F122" s="8"/>
      <c r="G122" s="7"/>
      <c r="O122" s="25">
        <v>14.13</v>
      </c>
      <c r="P122" s="26">
        <v>144</v>
      </c>
      <c r="Q122" s="27">
        <v>64</v>
      </c>
    </row>
    <row r="123" spans="1:17" x14ac:dyDescent="0.25">
      <c r="A123" s="8">
        <v>14.13</v>
      </c>
      <c r="B123" s="7">
        <v>144</v>
      </c>
      <c r="C123" s="21">
        <v>64</v>
      </c>
      <c r="D123" s="8">
        <v>14.13</v>
      </c>
      <c r="F123" s="8"/>
      <c r="G123" s="7"/>
      <c r="O123" s="25">
        <v>15.1</v>
      </c>
      <c r="P123" s="26">
        <v>145</v>
      </c>
      <c r="Q123" s="27">
        <v>64.3</v>
      </c>
    </row>
    <row r="124" spans="1:17" x14ac:dyDescent="0.25">
      <c r="A124" s="8">
        <v>15.01</v>
      </c>
      <c r="B124" s="7">
        <v>145</v>
      </c>
      <c r="C124" s="21">
        <v>64.3</v>
      </c>
      <c r="D124" s="8">
        <v>15.1</v>
      </c>
      <c r="F124" s="8"/>
      <c r="G124" s="7"/>
      <c r="O124" s="25">
        <v>15.2</v>
      </c>
      <c r="P124" s="26">
        <v>146</v>
      </c>
      <c r="Q124" s="27">
        <v>64.599999999999994</v>
      </c>
    </row>
    <row r="125" spans="1:17" x14ac:dyDescent="0.25">
      <c r="A125" s="8">
        <v>15.02</v>
      </c>
      <c r="B125" s="7">
        <v>146</v>
      </c>
      <c r="C125" s="21">
        <v>64.599999999999994</v>
      </c>
      <c r="D125" s="8">
        <v>15.2</v>
      </c>
      <c r="F125" s="8"/>
      <c r="G125" s="7"/>
      <c r="O125" s="25">
        <v>15.3</v>
      </c>
      <c r="P125" s="26">
        <v>147</v>
      </c>
      <c r="Q125" s="27">
        <v>64.8</v>
      </c>
    </row>
    <row r="126" spans="1:17" x14ac:dyDescent="0.25">
      <c r="A126" s="8">
        <v>15.03</v>
      </c>
      <c r="B126" s="7">
        <v>147</v>
      </c>
      <c r="C126" s="21">
        <v>64.8</v>
      </c>
      <c r="D126" s="8">
        <v>15.3</v>
      </c>
      <c r="F126" s="8"/>
      <c r="G126" s="7"/>
      <c r="O126" s="25">
        <v>15.4</v>
      </c>
      <c r="P126" s="26">
        <v>148</v>
      </c>
      <c r="Q126" s="27">
        <v>65.099999999999994</v>
      </c>
    </row>
    <row r="127" spans="1:17" x14ac:dyDescent="0.25">
      <c r="A127" s="8">
        <v>15.04</v>
      </c>
      <c r="B127" s="7">
        <v>148</v>
      </c>
      <c r="C127" s="21">
        <v>65.099999999999994</v>
      </c>
      <c r="D127" s="8">
        <v>15.4</v>
      </c>
      <c r="F127" s="8"/>
      <c r="G127" s="7"/>
      <c r="O127" s="25">
        <v>15.5</v>
      </c>
      <c r="P127" s="26">
        <v>149</v>
      </c>
      <c r="Q127" s="27">
        <v>65.3</v>
      </c>
    </row>
    <row r="128" spans="1:17" x14ac:dyDescent="0.25">
      <c r="A128" s="8">
        <v>15.05</v>
      </c>
      <c r="B128" s="7">
        <v>149</v>
      </c>
      <c r="C128" s="21">
        <v>65.3</v>
      </c>
      <c r="D128" s="8">
        <v>15.5</v>
      </c>
      <c r="F128" s="8"/>
      <c r="G128" s="7"/>
      <c r="O128" s="25">
        <v>15.6</v>
      </c>
      <c r="P128" s="26">
        <v>150</v>
      </c>
      <c r="Q128" s="27">
        <v>65.599999999999994</v>
      </c>
    </row>
    <row r="129" spans="1:17" x14ac:dyDescent="0.25">
      <c r="A129" s="8">
        <v>15.06</v>
      </c>
      <c r="B129" s="7">
        <v>150</v>
      </c>
      <c r="C129" s="21">
        <v>65.599999999999994</v>
      </c>
      <c r="D129" s="8">
        <v>15.6</v>
      </c>
      <c r="F129" s="8"/>
      <c r="G129" s="7"/>
      <c r="O129" s="25">
        <v>15.7</v>
      </c>
      <c r="P129" s="26">
        <v>151</v>
      </c>
      <c r="Q129" s="27">
        <v>65.900000000000006</v>
      </c>
    </row>
    <row r="130" spans="1:17" x14ac:dyDescent="0.25">
      <c r="A130" s="8">
        <v>15.07</v>
      </c>
      <c r="B130" s="7">
        <v>151</v>
      </c>
      <c r="C130" s="21">
        <v>65.900000000000006</v>
      </c>
      <c r="D130" s="10">
        <v>15.7</v>
      </c>
      <c r="F130" s="8"/>
      <c r="G130" s="7"/>
      <c r="O130" s="25">
        <v>15.8</v>
      </c>
      <c r="P130" s="26">
        <v>152</v>
      </c>
      <c r="Q130" s="27">
        <v>66.2</v>
      </c>
    </row>
    <row r="131" spans="1:17" x14ac:dyDescent="0.25">
      <c r="A131" s="8">
        <v>15.08</v>
      </c>
      <c r="B131" s="7">
        <v>152</v>
      </c>
      <c r="C131" s="21">
        <v>66.2</v>
      </c>
      <c r="D131" s="8">
        <v>15.8</v>
      </c>
      <c r="F131" s="8"/>
      <c r="G131" s="7"/>
      <c r="O131" s="25">
        <v>15.9</v>
      </c>
      <c r="P131" s="26">
        <v>153</v>
      </c>
      <c r="Q131" s="27">
        <v>66.400000000000006</v>
      </c>
    </row>
    <row r="132" spans="1:17" x14ac:dyDescent="0.25">
      <c r="A132" s="8">
        <v>15.09</v>
      </c>
      <c r="B132" s="7">
        <v>153</v>
      </c>
      <c r="C132" s="21">
        <v>66.400000000000006</v>
      </c>
      <c r="D132" s="8">
        <v>15.9</v>
      </c>
      <c r="F132" s="8"/>
      <c r="G132" s="7"/>
      <c r="O132" s="28">
        <v>15.1</v>
      </c>
      <c r="P132" s="26">
        <v>154</v>
      </c>
      <c r="Q132" s="27">
        <v>66.7</v>
      </c>
    </row>
    <row r="133" spans="1:17" x14ac:dyDescent="0.25">
      <c r="A133" s="8">
        <v>15.1</v>
      </c>
      <c r="B133" s="7">
        <v>154</v>
      </c>
      <c r="C133" s="21">
        <v>66.7</v>
      </c>
      <c r="D133" s="8">
        <v>15.1</v>
      </c>
      <c r="F133" s="8"/>
      <c r="G133" s="7"/>
      <c r="O133" s="25">
        <v>15.11</v>
      </c>
      <c r="P133" s="26">
        <v>155</v>
      </c>
      <c r="Q133" s="27">
        <v>66.900000000000006</v>
      </c>
    </row>
    <row r="134" spans="1:17" x14ac:dyDescent="0.25">
      <c r="A134" s="8">
        <v>15.11</v>
      </c>
      <c r="B134" s="7">
        <v>155</v>
      </c>
      <c r="C134" s="21">
        <v>66.900000000000006</v>
      </c>
      <c r="D134" s="8">
        <v>15.11</v>
      </c>
      <c r="F134" s="8"/>
      <c r="G134" s="7"/>
      <c r="O134" s="25">
        <v>15.12</v>
      </c>
      <c r="P134" s="26">
        <v>156</v>
      </c>
      <c r="Q134" s="27">
        <v>67.2</v>
      </c>
    </row>
    <row r="135" spans="1:17" x14ac:dyDescent="0.25">
      <c r="A135" s="8">
        <v>15.12</v>
      </c>
      <c r="B135" s="7">
        <v>156</v>
      </c>
      <c r="C135" s="21">
        <v>67.2</v>
      </c>
      <c r="D135" s="8">
        <v>15.12</v>
      </c>
      <c r="F135" s="8"/>
      <c r="G135" s="7"/>
      <c r="O135" s="25">
        <v>15.13</v>
      </c>
      <c r="P135" s="26">
        <v>157</v>
      </c>
      <c r="Q135" s="27">
        <v>67.5</v>
      </c>
    </row>
    <row r="136" spans="1:17" x14ac:dyDescent="0.25">
      <c r="A136" s="8">
        <v>15.13</v>
      </c>
      <c r="B136" s="7">
        <v>157</v>
      </c>
      <c r="C136" s="21">
        <v>67.5</v>
      </c>
      <c r="D136" s="8">
        <v>15.13</v>
      </c>
      <c r="F136" s="8"/>
      <c r="G136" s="7"/>
      <c r="O136" s="25">
        <v>16.100000000000001</v>
      </c>
      <c r="P136" s="26">
        <v>158</v>
      </c>
      <c r="Q136" s="27">
        <v>67.7</v>
      </c>
    </row>
    <row r="137" spans="1:17" x14ac:dyDescent="0.25">
      <c r="A137" s="8">
        <v>16.010000000000002</v>
      </c>
      <c r="B137" s="7">
        <v>158</v>
      </c>
      <c r="C137" s="21">
        <v>67.7</v>
      </c>
      <c r="D137" s="8">
        <v>16.100000000000001</v>
      </c>
      <c r="F137" s="8"/>
      <c r="G137" s="7"/>
      <c r="O137" s="25">
        <v>16.2</v>
      </c>
      <c r="P137" s="26">
        <v>159</v>
      </c>
      <c r="Q137" s="27">
        <v>68</v>
      </c>
    </row>
    <row r="138" spans="1:17" x14ac:dyDescent="0.25">
      <c r="A138" s="8">
        <v>16.02</v>
      </c>
      <c r="B138" s="7">
        <v>159</v>
      </c>
      <c r="C138" s="21">
        <v>68</v>
      </c>
      <c r="D138" s="8">
        <v>16.2</v>
      </c>
      <c r="F138" s="8"/>
      <c r="G138" s="7"/>
      <c r="O138" s="25">
        <v>16.3</v>
      </c>
      <c r="P138" s="26">
        <v>160</v>
      </c>
      <c r="Q138" s="27">
        <v>68.2</v>
      </c>
    </row>
    <row r="139" spans="1:17" x14ac:dyDescent="0.25">
      <c r="A139" s="8">
        <v>16.03</v>
      </c>
      <c r="B139" s="7">
        <v>160</v>
      </c>
      <c r="C139" s="21">
        <v>68.2</v>
      </c>
      <c r="D139" s="8">
        <v>16.3</v>
      </c>
      <c r="F139" s="8"/>
      <c r="G139" s="7"/>
      <c r="O139" s="25">
        <v>16.399999999999999</v>
      </c>
      <c r="P139" s="26">
        <v>161</v>
      </c>
      <c r="Q139" s="27">
        <v>68.5</v>
      </c>
    </row>
    <row r="140" spans="1:17" x14ac:dyDescent="0.25">
      <c r="A140" s="8">
        <v>16.04</v>
      </c>
      <c r="B140" s="7">
        <v>161</v>
      </c>
      <c r="C140" s="21">
        <v>68.5</v>
      </c>
      <c r="D140" s="8">
        <v>16.399999999999999</v>
      </c>
      <c r="F140" s="8"/>
      <c r="G140" s="7"/>
      <c r="O140" s="25">
        <v>16.5</v>
      </c>
      <c r="P140" s="26">
        <v>162</v>
      </c>
      <c r="Q140" s="27">
        <v>68.7</v>
      </c>
    </row>
    <row r="141" spans="1:17" x14ac:dyDescent="0.25">
      <c r="A141" s="8">
        <v>16.05</v>
      </c>
      <c r="B141" s="7">
        <v>162</v>
      </c>
      <c r="C141" s="21">
        <v>68.7</v>
      </c>
      <c r="D141" s="8">
        <v>16.5</v>
      </c>
      <c r="F141" s="8"/>
      <c r="G141" s="7"/>
      <c r="O141" s="25">
        <v>16.600000000000001</v>
      </c>
      <c r="P141" s="26">
        <v>163</v>
      </c>
      <c r="Q141" s="27">
        <v>69</v>
      </c>
    </row>
    <row r="142" spans="1:17" x14ac:dyDescent="0.25">
      <c r="A142" s="8">
        <v>16.059999999999999</v>
      </c>
      <c r="B142" s="7">
        <v>163</v>
      </c>
      <c r="C142" s="21">
        <v>69</v>
      </c>
      <c r="D142" s="8">
        <v>16.600000000000001</v>
      </c>
      <c r="F142" s="8"/>
      <c r="G142" s="7"/>
      <c r="O142" s="25">
        <v>16.7</v>
      </c>
      <c r="P142" s="26">
        <v>164</v>
      </c>
      <c r="Q142" s="27">
        <v>69.2</v>
      </c>
    </row>
    <row r="143" spans="1:17" x14ac:dyDescent="0.25">
      <c r="A143" s="8">
        <v>16.07</v>
      </c>
      <c r="B143" s="7">
        <v>164</v>
      </c>
      <c r="C143" s="21">
        <v>69.2</v>
      </c>
      <c r="D143" s="10">
        <v>16.7</v>
      </c>
      <c r="F143" s="8"/>
      <c r="G143" s="7"/>
      <c r="O143" s="25">
        <v>16.8</v>
      </c>
      <c r="P143" s="26">
        <v>165</v>
      </c>
      <c r="Q143" s="27">
        <v>69.5</v>
      </c>
    </row>
    <row r="144" spans="1:17" x14ac:dyDescent="0.25">
      <c r="A144" s="8">
        <v>16.079999999999998</v>
      </c>
      <c r="B144" s="7">
        <v>165</v>
      </c>
      <c r="C144" s="21">
        <v>69.5</v>
      </c>
      <c r="D144" s="8">
        <v>16.8</v>
      </c>
      <c r="F144" s="8"/>
      <c r="G144" s="7"/>
      <c r="O144" s="25">
        <v>16.899999999999999</v>
      </c>
      <c r="P144" s="26">
        <v>166</v>
      </c>
      <c r="Q144" s="27">
        <v>69.7</v>
      </c>
    </row>
    <row r="145" spans="1:17" x14ac:dyDescent="0.25">
      <c r="A145" s="8">
        <v>16.09</v>
      </c>
      <c r="B145" s="7">
        <v>166</v>
      </c>
      <c r="C145" s="21">
        <v>69.7</v>
      </c>
      <c r="D145" s="8">
        <v>16.899999999999999</v>
      </c>
      <c r="F145" s="8"/>
      <c r="G145" s="7"/>
      <c r="O145" s="28">
        <v>16.100000000000001</v>
      </c>
      <c r="P145" s="26">
        <v>167</v>
      </c>
      <c r="Q145" s="27">
        <v>69.900000000000006</v>
      </c>
    </row>
    <row r="146" spans="1:17" x14ac:dyDescent="0.25">
      <c r="A146" s="8">
        <v>16.100000000000001</v>
      </c>
      <c r="B146" s="7">
        <v>167</v>
      </c>
      <c r="C146" s="21">
        <v>69.900000000000006</v>
      </c>
      <c r="D146" s="8">
        <v>16.100000000000001</v>
      </c>
      <c r="F146" s="8"/>
      <c r="G146" s="7"/>
      <c r="O146" s="25">
        <v>16.11</v>
      </c>
      <c r="P146" s="26">
        <v>168</v>
      </c>
      <c r="Q146" s="27">
        <v>70.2</v>
      </c>
    </row>
    <row r="147" spans="1:17" x14ac:dyDescent="0.25">
      <c r="A147" s="8">
        <v>16.11</v>
      </c>
      <c r="B147" s="7">
        <v>168</v>
      </c>
      <c r="C147" s="21">
        <v>70.2</v>
      </c>
      <c r="D147" s="8">
        <v>16.11</v>
      </c>
      <c r="F147" s="8"/>
      <c r="G147" s="7"/>
      <c r="O147" s="25">
        <v>16.12</v>
      </c>
      <c r="P147" s="26">
        <v>169</v>
      </c>
      <c r="Q147" s="27">
        <v>70.5</v>
      </c>
    </row>
    <row r="148" spans="1:17" x14ac:dyDescent="0.25">
      <c r="A148" s="8">
        <v>16.12</v>
      </c>
      <c r="B148" s="7">
        <v>169</v>
      </c>
      <c r="C148" s="21">
        <v>70.5</v>
      </c>
      <c r="D148" s="8">
        <v>16.12</v>
      </c>
      <c r="F148" s="8"/>
      <c r="G148" s="7"/>
      <c r="O148" s="25">
        <v>16.13</v>
      </c>
      <c r="P148" s="26">
        <v>170</v>
      </c>
      <c r="Q148" s="27">
        <v>70.7</v>
      </c>
    </row>
    <row r="149" spans="1:17" ht="15.75" thickBot="1" x14ac:dyDescent="0.3">
      <c r="A149" s="8">
        <v>16.13</v>
      </c>
      <c r="B149" s="7">
        <v>170</v>
      </c>
      <c r="C149" s="21">
        <v>70.7</v>
      </c>
      <c r="D149" s="8">
        <v>16.13</v>
      </c>
      <c r="F149" s="8"/>
      <c r="G149" s="11"/>
      <c r="O149" s="29">
        <v>16.14</v>
      </c>
      <c r="P149" s="30">
        <v>171</v>
      </c>
      <c r="Q149" s="31">
        <v>70.900000000000006</v>
      </c>
    </row>
    <row r="150" spans="1:17" x14ac:dyDescent="0.25">
      <c r="A150" s="8">
        <v>16.14</v>
      </c>
      <c r="B150" s="7">
        <v>171</v>
      </c>
      <c r="C150" s="21">
        <v>70.900000000000006</v>
      </c>
      <c r="D150" s="8">
        <v>16.14</v>
      </c>
      <c r="O150" s="32"/>
      <c r="P150" s="32"/>
      <c r="Q150" s="32"/>
    </row>
    <row r="151" spans="1:17" x14ac:dyDescent="0.25">
      <c r="A151"/>
      <c r="B151"/>
      <c r="C151"/>
      <c r="D151"/>
    </row>
    <row r="152" spans="1:17" x14ac:dyDescent="0.25">
      <c r="A152"/>
      <c r="B152"/>
      <c r="C152"/>
      <c r="D152"/>
    </row>
    <row r="153" spans="1:17" x14ac:dyDescent="0.25">
      <c r="A153"/>
      <c r="B153"/>
      <c r="C153"/>
      <c r="D153"/>
    </row>
    <row r="154" spans="1:17" x14ac:dyDescent="0.25">
      <c r="A154"/>
      <c r="B154"/>
      <c r="C154"/>
      <c r="D154"/>
    </row>
    <row r="155" spans="1:17" x14ac:dyDescent="0.25">
      <c r="A155"/>
      <c r="B155"/>
      <c r="C155"/>
      <c r="D155"/>
    </row>
    <row r="156" spans="1:17" x14ac:dyDescent="0.25">
      <c r="A156"/>
      <c r="B156"/>
      <c r="C156"/>
      <c r="D156"/>
    </row>
    <row r="157" spans="1:17" x14ac:dyDescent="0.25">
      <c r="A157"/>
      <c r="B157"/>
      <c r="C157"/>
      <c r="D157"/>
    </row>
    <row r="158" spans="1:17" x14ac:dyDescent="0.25">
      <c r="A158"/>
      <c r="B158"/>
      <c r="C158"/>
      <c r="D158"/>
    </row>
    <row r="159" spans="1:17" x14ac:dyDescent="0.25">
      <c r="A159"/>
      <c r="B159"/>
      <c r="C159"/>
      <c r="D159"/>
    </row>
    <row r="160" spans="1:17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</sheetData>
  <mergeCells count="2">
    <mergeCell ref="A1:B1"/>
    <mergeCell ref="F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Test Data</vt:lpstr>
      <vt:lpstr>Control Panel</vt:lpstr>
      <vt:lpstr>Sheet3</vt:lpstr>
      <vt:lpstr>beeptestconversion</vt:lpstr>
      <vt:lpstr>beeptestconversion2</vt:lpstr>
      <vt:lpstr>yoyoconversiontable</vt:lpstr>
      <vt:lpstr>yoyoconversiontable2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Lythe HPSNZ</dc:creator>
  <cp:lastModifiedBy>John Lythe HPSNZ</cp:lastModifiedBy>
  <dcterms:created xsi:type="dcterms:W3CDTF">2012-01-25T19:20:56Z</dcterms:created>
  <dcterms:modified xsi:type="dcterms:W3CDTF">2012-01-26T03:07:56Z</dcterms:modified>
</cp:coreProperties>
</file>